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FA 2019\INFORME PRIMER TRIMESTRE 2019\INFORME PRIMER TRIMESTRE 2019 Archivos\DATOS ABIERTOS\"/>
    </mc:Choice>
  </mc:AlternateContent>
  <xr:revisionPtr revIDLastSave="0" documentId="13_ncr:40009_{85CF2941-D9B9-4B51-B8F2-9606FD3AF3B3}" xr6:coauthVersionLast="40" xr6:coauthVersionMax="40" xr10:uidLastSave="{00000000-0000-0000-0000-000000000000}"/>
  <bookViews>
    <workbookView xWindow="32760" yWindow="32760" windowWidth="21600" windowHeight="8325" tabRatio="824"/>
  </bookViews>
  <sheets>
    <sheet name="Marzo 2019" sheetId="32" r:id="rId1"/>
  </sheets>
  <definedNames>
    <definedName name="_xlnm.Print_Area" localSheetId="0">'Marzo 2019'!$B$2:$I$250</definedName>
    <definedName name="_xlnm.Print_Titles" localSheetId="0">'Marzo 2019'!$2:$7</definedName>
  </definedNames>
  <calcPr calcId="181029" fullCalcOnLoad="1"/>
</workbook>
</file>

<file path=xl/calcChain.xml><?xml version="1.0" encoding="utf-8"?>
<calcChain xmlns="http://schemas.openxmlformats.org/spreadsheetml/2006/main">
  <c r="G95" i="32" l="1"/>
  <c r="G240" i="32"/>
  <c r="G97" i="32"/>
  <c r="F242" i="32"/>
  <c r="G241" i="32"/>
  <c r="G75" i="32"/>
  <c r="F244" i="32"/>
  <c r="G243" i="32"/>
  <c r="G245" i="32"/>
  <c r="G24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G158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G59" i="32"/>
  <c r="H59" i="32"/>
  <c r="G32" i="32"/>
  <c r="F137" i="32"/>
  <c r="F227" i="32"/>
  <c r="G179" i="32"/>
  <c r="G186" i="32"/>
  <c r="H243" i="32"/>
  <c r="G201" i="32"/>
  <c r="G176" i="32"/>
  <c r="G50" i="32"/>
  <c r="H50" i="32"/>
  <c r="G9" i="32"/>
  <c r="H9" i="32"/>
  <c r="G182" i="32"/>
  <c r="G53" i="32"/>
  <c r="G29" i="32"/>
  <c r="H233" i="32"/>
  <c r="H239" i="32"/>
  <c r="H249" i="32"/>
  <c r="F134" i="32"/>
  <c r="G133" i="32"/>
  <c r="H133" i="32"/>
  <c r="H53" i="32"/>
  <c r="G56" i="32"/>
  <c r="H56" i="32"/>
  <c r="G93" i="32"/>
  <c r="I157" i="32"/>
  <c r="G136" i="32"/>
  <c r="H185" i="32"/>
  <c r="G139" i="32"/>
  <c r="F228" i="32"/>
  <c r="G226" i="32"/>
  <c r="H28" i="32"/>
  <c r="I8" i="32"/>
  <c r="I175" i="32"/>
  <c r="I49" i="32"/>
  <c r="H175" i="32"/>
  <c r="H95" i="32"/>
  <c r="G219" i="32"/>
  <c r="F231" i="32"/>
  <c r="H201" i="32"/>
  <c r="G205" i="32"/>
  <c r="F230" i="32"/>
  <c r="I74" i="32"/>
  <c r="G115" i="32"/>
  <c r="H115" i="32"/>
  <c r="I185" i="32"/>
  <c r="I47" i="32"/>
  <c r="H135" i="32"/>
  <c r="I153" i="32"/>
  <c r="G229" i="32"/>
  <c r="H229" i="32"/>
  <c r="I204" i="32"/>
  <c r="I220" i="32"/>
  <c r="G224" i="32"/>
  <c r="H223" i="32"/>
  <c r="I113" i="32"/>
  <c r="I222" i="32"/>
</calcChain>
</file>

<file path=xl/sharedStrings.xml><?xml version="1.0" encoding="utf-8"?>
<sst xmlns="http://schemas.openxmlformats.org/spreadsheetml/2006/main" count="218" uniqueCount="71">
  <si>
    <t>GOBIERNO DEL ESTADO DE MICHOACÁN DE OCAMPO</t>
  </si>
  <si>
    <t>CORTO PLAZO</t>
  </si>
  <si>
    <t>LARGO PLAZO</t>
  </si>
  <si>
    <t>BANCOS</t>
  </si>
  <si>
    <t>FACTORAJE FINANCIERO</t>
  </si>
  <si>
    <t>EMISION BURSATIL</t>
  </si>
  <si>
    <t>APERTURA DE CREDITOS A CORTO PLAZO</t>
  </si>
  <si>
    <t>MENOS :</t>
  </si>
  <si>
    <t>SALDO FINAL DE DEUDA A  LARGO PLAZO</t>
  </si>
  <si>
    <t>SALDO FINAL DEUDA A LARGO PLAZO</t>
  </si>
  <si>
    <t>SALDO FINAL DEUDA A CORTO PLAZO</t>
  </si>
  <si>
    <t>SALDO FINAL TOTAL DE DEUDA</t>
  </si>
  <si>
    <t>COSTO DE LA DEUDA</t>
  </si>
  <si>
    <t>TOTAL EJERCIDO</t>
  </si>
  <si>
    <t>AMORTIZACIONES ( INTERESES)</t>
  </si>
  <si>
    <t>ESTADO ANALÍTICO DE LA DEUDA</t>
  </si>
  <si>
    <t>DEUDA PÚBLICA A CORTO PLAZO</t>
  </si>
  <si>
    <t>DEUDA PÚBLICA A LARGO PLAZO</t>
  </si>
  <si>
    <t>AMORTIZACIÓN  DE DEUD A CORTO PLAZO</t>
  </si>
  <si>
    <t>PORCIÓN CIRCULANTE DE LOS ADEUDOS A LARGO PLAZO</t>
  </si>
  <si>
    <t>EMISIÓN BURSATIL</t>
  </si>
  <si>
    <t>EMISIÓN BURSÁTIL</t>
  </si>
  <si>
    <t>APERTURA DE CRÉDITOS A LARGO PLAZO</t>
  </si>
  <si>
    <t>AMORTIZACIÓN  DE DEUDA A LARGO PLAZO</t>
  </si>
  <si>
    <t>MAS :</t>
  </si>
  <si>
    <t>BANOBRAS, S.N.C. Reestructura 2011</t>
  </si>
  <si>
    <t>DEXIA,S.A. Obras Convenidas</t>
  </si>
  <si>
    <t>BANORTE, S.A. Obras Convenidas</t>
  </si>
  <si>
    <t>BANORTE, S.A. Reestructura 2011</t>
  </si>
  <si>
    <t>BANCO DEL BAJÍO, S.A. Reestructura 2011</t>
  </si>
  <si>
    <t>Cadenas Productivas</t>
  </si>
  <si>
    <t>BANOBRAS, S.N.C. PROFISE 2013 (567 millones)</t>
  </si>
  <si>
    <t>ADEFAS</t>
  </si>
  <si>
    <t>CAPITULO 5000</t>
  </si>
  <si>
    <t>CAPITULO 6000</t>
  </si>
  <si>
    <t>CAPITULO 9000</t>
  </si>
  <si>
    <t>BANOBRAS, S.N.C. Obras Convenidas 2007</t>
  </si>
  <si>
    <t>BANORTE, S.A. Obras Convenidas 2007</t>
  </si>
  <si>
    <t>DEXIA,S.A. Obras Convenidas 2007</t>
  </si>
  <si>
    <t>GASTOS  Y HONORARIOS</t>
  </si>
  <si>
    <t>COMISIONES</t>
  </si>
  <si>
    <t>.</t>
  </si>
  <si>
    <t>AJUSTE POR REDONDEO ACUMULADO</t>
  </si>
  <si>
    <t>SALDO INICIAL AL 1 DE ENERO DE 2017</t>
  </si>
  <si>
    <t>BANOBRAS, S.N.C. Obras Productivas 2013</t>
  </si>
  <si>
    <t>BANCA AFIRME, S.A. Reefinanciamiento 2017</t>
  </si>
  <si>
    <t>BANOBRAS, S.N.C. Reefinanciamiento 2017</t>
  </si>
  <si>
    <t>RECURSOS EN CUENTA DE LA SECRETARIA DE FINANZAS</t>
  </si>
  <si>
    <t>BANCO INTERACCIONES, S.A., Necesidades a Corto Plazo-466326</t>
  </si>
  <si>
    <t>BANCO INTERACCIONES, S.A., Necesidades a Corto Plazo-466581</t>
  </si>
  <si>
    <t>BANCO INTERACCIONES, S.A., Necesidades a Corto Plazo-467341</t>
  </si>
  <si>
    <t>BANCO INTERACCIONES, S.A., Necesidades a Corto Plazo-467497</t>
  </si>
  <si>
    <t>BANCO INTERACCIONES, S.A., Necesidades a Corto Plazo-467574</t>
  </si>
  <si>
    <t>BANCO INTERACCIONES, S.A., Necesidades a Corto Plazo-467753</t>
  </si>
  <si>
    <t>BANCO INTERACCIONES, S.A., Necesidades a Corto Plazo-467793</t>
  </si>
  <si>
    <t>BANCO INTERACCIONES, S.A., Necesidades a Corto Plazo-467921</t>
  </si>
  <si>
    <t>BANCO INTERACCIONES, S.A., Necesidades a Corto Plazo-467923</t>
  </si>
  <si>
    <t>BANCO INTERACCIONES, S.A., Necesidades a Corto Plazo-467999</t>
  </si>
  <si>
    <t>BANCO INTERACCIONES, S.A., Necesidades a Corto Plazo-468057</t>
  </si>
  <si>
    <t>BANCO INTERACCIONES, S.A., Necesidades a Corto Plazo-468108</t>
  </si>
  <si>
    <t>BANCO INTERACCIONES, S.A., Necesidades a Corto Plazo-466789</t>
  </si>
  <si>
    <t>BANCO MERCANTIL DEL NORTE, S.A., Necesidades a Corto Plazo</t>
  </si>
  <si>
    <t>BANOBRAS, S.N.C. Reefinanciamiento 2018</t>
  </si>
  <si>
    <t>BANOBRAS, S.N.C. Reefinanciamiento 2018 FAFEF</t>
  </si>
  <si>
    <t>GENERACIÓN DE LA PORCIÓN CIRCULANTE PARA EL EJERCICIO FISCAL 2019</t>
  </si>
  <si>
    <t>SALDO FINAL DE DEUDA A  CORTO PLAZO AL 31 DE DICIEMBRE DE 2018</t>
  </si>
  <si>
    <t>NOTA:</t>
  </si>
  <si>
    <t>* REFINANCIAMIENTO DE PARTE DE LA DEUDA PÚBLICA CONFORME AL DECRETO 345 DEL 6 DE MARZO DEL 2017</t>
  </si>
  <si>
    <t>SALDO INICIAL 1 DE ENERO DE 2019</t>
  </si>
  <si>
    <t>DEL 1º DE ENERO AL 31 DE MARZO DE 2019</t>
  </si>
  <si>
    <t>BANORTE, S.A. Reefinanciamiento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</si>
</sst>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215" formatCode="#,##0.00;\(\-#,##0.00\)"/>
    <numFmt numFmtId="218" formatCode="#,##0.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BBE0B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0" applyNumberFormat="1" applyFont="1" applyFill="1"/>
    <xf numFmtId="0" fontId="2" fillId="0" borderId="0" xfId="0" applyFont="1" applyFill="1"/>
    <xf numFmtId="43" fontId="2" fillId="0" borderId="0" xfId="1" applyFont="1" applyFill="1"/>
    <xf numFmtId="215" fontId="2" fillId="0" borderId="0" xfId="0" applyNumberFormat="1" applyFont="1" applyFill="1"/>
    <xf numFmtId="0" fontId="2" fillId="2" borderId="0" xfId="0" applyFont="1" applyFill="1"/>
    <xf numFmtId="215" fontId="2" fillId="2" borderId="0" xfId="0" applyNumberFormat="1" applyFont="1" applyFill="1"/>
    <xf numFmtId="0" fontId="3" fillId="3" borderId="0" xfId="0" applyFont="1" applyFill="1"/>
    <xf numFmtId="215" fontId="3" fillId="3" borderId="0" xfId="0" applyNumberFormat="1" applyFont="1" applyFill="1"/>
    <xf numFmtId="43" fontId="3" fillId="3" borderId="0" xfId="1" applyFont="1" applyFill="1"/>
    <xf numFmtId="215" fontId="3" fillId="3" borderId="0" xfId="1" applyNumberFormat="1" applyFont="1" applyFill="1"/>
    <xf numFmtId="0" fontId="2" fillId="4" borderId="0" xfId="0" applyFont="1" applyFill="1"/>
    <xf numFmtId="215" fontId="2" fillId="4" borderId="0" xfId="0" applyNumberFormat="1" applyFont="1" applyFill="1"/>
    <xf numFmtId="0" fontId="3" fillId="5" borderId="0" xfId="0" applyFont="1" applyFill="1" applyAlignment="1">
      <alignment horizontal="right"/>
    </xf>
    <xf numFmtId="0" fontId="2" fillId="6" borderId="0" xfId="0" applyFont="1" applyFill="1"/>
    <xf numFmtId="43" fontId="2" fillId="6" borderId="0" xfId="1" applyFont="1" applyFill="1"/>
    <xf numFmtId="215" fontId="2" fillId="6" borderId="0" xfId="1" applyNumberFormat="1" applyFont="1" applyFill="1"/>
    <xf numFmtId="215" fontId="2" fillId="6" borderId="0" xfId="0" applyNumberFormat="1" applyFont="1" applyFill="1"/>
    <xf numFmtId="39" fontId="2" fillId="6" borderId="0" xfId="0" applyNumberFormat="1" applyFont="1" applyFill="1"/>
    <xf numFmtId="0" fontId="3" fillId="6" borderId="0" xfId="0" applyFont="1" applyFill="1"/>
    <xf numFmtId="43" fontId="3" fillId="6" borderId="0" xfId="1" applyFont="1" applyFill="1"/>
    <xf numFmtId="0" fontId="3" fillId="5" borderId="0" xfId="0" applyFont="1" applyFill="1" applyAlignment="1">
      <alignment horizontal="left"/>
    </xf>
    <xf numFmtId="215" fontId="2" fillId="6" borderId="1" xfId="1" applyNumberFormat="1" applyFont="1" applyFill="1" applyBorder="1"/>
    <xf numFmtId="215" fontId="2" fillId="6" borderId="1" xfId="0" applyNumberFormat="1" applyFont="1" applyFill="1" applyBorder="1"/>
    <xf numFmtId="4" fontId="2" fillId="0" borderId="0" xfId="1" applyNumberFormat="1" applyFont="1" applyFill="1"/>
    <xf numFmtId="39" fontId="3" fillId="6" borderId="0" xfId="0" applyNumberFormat="1" applyFont="1" applyFill="1"/>
    <xf numFmtId="215" fontId="2" fillId="6" borderId="0" xfId="0" applyNumberFormat="1" applyFont="1" applyFill="1" applyBorder="1"/>
    <xf numFmtId="215" fontId="2" fillId="6" borderId="2" xfId="0" applyNumberFormat="1" applyFont="1" applyFill="1" applyBorder="1"/>
    <xf numFmtId="215" fontId="2" fillId="6" borderId="2" xfId="1" applyNumberFormat="1" applyFont="1" applyFill="1" applyBorder="1"/>
    <xf numFmtId="218" fontId="2" fillId="0" borderId="0" xfId="1" applyNumberFormat="1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EDC9FF"/>
      <rgbColor rgb="007FBA00"/>
      <rgbColor rgb="00FFFFC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CD116"/>
      <rgbColor rgb="00339966"/>
      <rgbColor rgb="00DFDFFF"/>
      <rgbColor rgb="00B1FFB1"/>
      <rgbColor rgb="00FF8A4F"/>
      <rgbColor rgb="00993366"/>
      <rgbColor rgb="0082C6E2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1"/>
  <sheetViews>
    <sheetView showGridLines="0" tabSelected="1" zoomScaleNormal="100" workbookViewId="0">
      <pane ySplit="7" topLeftCell="A248" activePane="bottomLeft" state="frozen"/>
      <selection pane="bottomLeft" activeCell="B8" sqref="B8:I250"/>
    </sheetView>
  </sheetViews>
  <sheetFormatPr baseColWidth="10" defaultColWidth="11.5703125" defaultRowHeight="12" x14ac:dyDescent="0.2"/>
  <cols>
    <col min="1" max="1" width="2" style="2" customWidth="1"/>
    <col min="2" max="2" width="10" style="2" customWidth="1"/>
    <col min="3" max="4" width="4.140625" style="2" customWidth="1"/>
    <col min="5" max="5" width="54.7109375" style="2" customWidth="1"/>
    <col min="6" max="6" width="17.7109375" style="4" customWidth="1"/>
    <col min="7" max="9" width="18.42578125" style="4" customWidth="1"/>
    <col min="10" max="10" width="1.5703125" style="1" customWidth="1"/>
    <col min="11" max="11" width="19.42578125" style="24" customWidth="1"/>
    <col min="12" max="12" width="16.42578125" style="24" customWidth="1"/>
    <col min="13" max="21" width="11.5703125" style="1"/>
    <col min="22" max="16384" width="11.5703125" style="2"/>
  </cols>
  <sheetData>
    <row r="2" spans="2:14" x14ac:dyDescent="0.2">
      <c r="B2" s="30" t="s">
        <v>0</v>
      </c>
      <c r="C2" s="30"/>
      <c r="D2" s="30"/>
      <c r="E2" s="30"/>
      <c r="F2" s="30"/>
      <c r="G2" s="30"/>
      <c r="H2" s="30"/>
      <c r="I2" s="30"/>
    </row>
    <row r="3" spans="2:14" x14ac:dyDescent="0.2">
      <c r="B3" s="31" t="s">
        <v>15</v>
      </c>
      <c r="C3" s="31"/>
      <c r="D3" s="31"/>
      <c r="E3" s="31"/>
      <c r="F3" s="31"/>
      <c r="G3" s="31"/>
      <c r="H3" s="31"/>
      <c r="I3" s="31"/>
    </row>
    <row r="4" spans="2:14" x14ac:dyDescent="0.2">
      <c r="B4" s="31" t="s">
        <v>69</v>
      </c>
      <c r="C4" s="31"/>
      <c r="D4" s="31"/>
      <c r="E4" s="31"/>
      <c r="F4" s="31"/>
      <c r="G4" s="31"/>
      <c r="H4" s="31"/>
      <c r="I4" s="31"/>
    </row>
    <row r="5" spans="2:14" x14ac:dyDescent="0.2">
      <c r="B5" s="11"/>
      <c r="C5" s="11"/>
      <c r="D5" s="11"/>
      <c r="E5" s="11"/>
      <c r="F5" s="12"/>
      <c r="G5" s="12"/>
      <c r="H5" s="12"/>
      <c r="I5" s="12"/>
      <c r="N5" s="1" t="s">
        <v>41</v>
      </c>
    </row>
    <row r="6" spans="2:14" x14ac:dyDescent="0.2">
      <c r="B6" s="30" t="s">
        <v>16</v>
      </c>
      <c r="C6" s="30"/>
      <c r="D6" s="30"/>
      <c r="E6" s="30"/>
      <c r="F6" s="30"/>
      <c r="G6" s="30"/>
      <c r="H6" s="30"/>
      <c r="I6" s="30"/>
    </row>
    <row r="7" spans="2:14" x14ac:dyDescent="0.2">
      <c r="B7" s="5"/>
      <c r="C7" s="5"/>
      <c r="D7" s="5"/>
      <c r="E7" s="5"/>
      <c r="F7" s="6"/>
      <c r="G7" s="6"/>
      <c r="H7" s="6"/>
      <c r="I7" s="6"/>
    </row>
    <row r="8" spans="2:14" x14ac:dyDescent="0.2">
      <c r="B8" s="7" t="s">
        <v>68</v>
      </c>
      <c r="C8" s="7"/>
      <c r="D8" s="7"/>
      <c r="E8" s="7"/>
      <c r="F8" s="8"/>
      <c r="G8" s="8"/>
      <c r="H8" s="8"/>
      <c r="I8" s="8">
        <f>SUM(H9,H26,H28)</f>
        <v>3845110613.0699997</v>
      </c>
    </row>
    <row r="9" spans="2:14" x14ac:dyDescent="0.2">
      <c r="B9" s="14"/>
      <c r="C9" s="14" t="s">
        <v>3</v>
      </c>
      <c r="D9" s="15"/>
      <c r="E9" s="15"/>
      <c r="F9" s="22"/>
      <c r="G9" s="23">
        <f>SUM(F10:F23)</f>
        <v>3383582880</v>
      </c>
      <c r="H9" s="26">
        <f>+G9</f>
        <v>3383582880</v>
      </c>
      <c r="I9" s="17"/>
    </row>
    <row r="10" spans="2:14" x14ac:dyDescent="0.2">
      <c r="B10" s="14"/>
      <c r="C10" s="14"/>
      <c r="D10" s="14"/>
      <c r="E10" s="18" t="s">
        <v>48</v>
      </c>
      <c r="F10" s="17">
        <v>294200000</v>
      </c>
      <c r="G10" s="17"/>
      <c r="H10" s="17"/>
      <c r="I10" s="17"/>
    </row>
    <row r="11" spans="2:14" x14ac:dyDescent="0.2">
      <c r="B11" s="14"/>
      <c r="C11" s="14"/>
      <c r="D11" s="14"/>
      <c r="E11" s="18" t="s">
        <v>49</v>
      </c>
      <c r="F11" s="17">
        <v>260700000</v>
      </c>
      <c r="G11" s="17"/>
      <c r="H11" s="17"/>
      <c r="I11" s="17"/>
    </row>
    <row r="12" spans="2:14" x14ac:dyDescent="0.2">
      <c r="B12" s="14"/>
      <c r="C12" s="14"/>
      <c r="D12" s="14"/>
      <c r="E12" s="18" t="s">
        <v>60</v>
      </c>
      <c r="F12" s="17">
        <v>150100000</v>
      </c>
      <c r="G12" s="17"/>
      <c r="H12" s="17"/>
      <c r="I12" s="17"/>
    </row>
    <row r="13" spans="2:14" x14ac:dyDescent="0.2">
      <c r="B13" s="14"/>
      <c r="C13" s="14"/>
      <c r="D13" s="14"/>
      <c r="E13" s="18" t="s">
        <v>50</v>
      </c>
      <c r="F13" s="17">
        <v>101910000</v>
      </c>
      <c r="G13" s="17"/>
      <c r="H13" s="17"/>
      <c r="I13" s="17"/>
    </row>
    <row r="14" spans="2:14" x14ac:dyDescent="0.2">
      <c r="B14" s="14"/>
      <c r="C14" s="14"/>
      <c r="D14" s="14"/>
      <c r="E14" s="18" t="s">
        <v>51</v>
      </c>
      <c r="F14" s="17">
        <v>395000000</v>
      </c>
      <c r="G14" s="17"/>
      <c r="H14" s="17"/>
      <c r="I14" s="17"/>
    </row>
    <row r="15" spans="2:14" x14ac:dyDescent="0.2">
      <c r="B15" s="14"/>
      <c r="C15" s="14"/>
      <c r="D15" s="14"/>
      <c r="E15" s="18" t="s">
        <v>52</v>
      </c>
      <c r="F15" s="17">
        <v>154050000</v>
      </c>
      <c r="G15" s="17"/>
      <c r="H15" s="17"/>
      <c r="I15" s="17"/>
    </row>
    <row r="16" spans="2:14" x14ac:dyDescent="0.2">
      <c r="B16" s="14"/>
      <c r="C16" s="14"/>
      <c r="D16" s="14"/>
      <c r="E16" s="18" t="s">
        <v>53</v>
      </c>
      <c r="F16" s="17">
        <v>244800000</v>
      </c>
      <c r="G16" s="17"/>
      <c r="H16" s="17"/>
      <c r="I16" s="17"/>
    </row>
    <row r="17" spans="2:9" x14ac:dyDescent="0.2">
      <c r="B17" s="14"/>
      <c r="C17" s="14"/>
      <c r="D17" s="14"/>
      <c r="E17" s="18" t="s">
        <v>54</v>
      </c>
      <c r="F17" s="17">
        <v>77080000</v>
      </c>
      <c r="G17" s="17"/>
      <c r="H17" s="17"/>
      <c r="I17" s="17"/>
    </row>
    <row r="18" spans="2:9" x14ac:dyDescent="0.2">
      <c r="B18" s="14"/>
      <c r="C18" s="14"/>
      <c r="D18" s="14"/>
      <c r="E18" s="18" t="s">
        <v>55</v>
      </c>
      <c r="F18" s="17">
        <v>241900000</v>
      </c>
      <c r="G18" s="17"/>
      <c r="H18" s="17"/>
      <c r="I18" s="17"/>
    </row>
    <row r="19" spans="2:9" x14ac:dyDescent="0.2">
      <c r="B19" s="14"/>
      <c r="C19" s="14"/>
      <c r="D19" s="14"/>
      <c r="E19" s="18" t="s">
        <v>56</v>
      </c>
      <c r="F19" s="17">
        <v>403918880</v>
      </c>
      <c r="G19" s="17"/>
      <c r="H19" s="17"/>
      <c r="I19" s="17"/>
    </row>
    <row r="20" spans="2:9" x14ac:dyDescent="0.2">
      <c r="B20" s="14"/>
      <c r="C20" s="14"/>
      <c r="D20" s="14"/>
      <c r="E20" s="18" t="s">
        <v>57</v>
      </c>
      <c r="F20" s="17">
        <v>159900000</v>
      </c>
      <c r="G20" s="17"/>
      <c r="H20" s="17"/>
      <c r="I20" s="17"/>
    </row>
    <row r="21" spans="2:9" x14ac:dyDescent="0.2">
      <c r="B21" s="14"/>
      <c r="C21" s="14"/>
      <c r="D21" s="14"/>
      <c r="E21" s="18" t="s">
        <v>58</v>
      </c>
      <c r="F21" s="17">
        <v>425744000</v>
      </c>
      <c r="G21" s="17"/>
      <c r="H21" s="17"/>
      <c r="I21" s="17"/>
    </row>
    <row r="22" spans="2:9" x14ac:dyDescent="0.2">
      <c r="B22" s="14"/>
      <c r="C22" s="14"/>
      <c r="D22" s="14"/>
      <c r="E22" s="18" t="s">
        <v>59</v>
      </c>
      <c r="F22" s="17">
        <v>249280000</v>
      </c>
      <c r="G22" s="17"/>
      <c r="H22" s="17"/>
      <c r="I22" s="17"/>
    </row>
    <row r="23" spans="2:9" x14ac:dyDescent="0.2">
      <c r="B23" s="14"/>
      <c r="C23" s="14"/>
      <c r="D23" s="14"/>
      <c r="E23" s="18" t="s">
        <v>61</v>
      </c>
      <c r="F23" s="17">
        <v>225000000</v>
      </c>
      <c r="G23" s="17"/>
      <c r="H23" s="17"/>
      <c r="I23" s="17"/>
    </row>
    <row r="24" spans="2:9" x14ac:dyDescent="0.2">
      <c r="B24" s="14"/>
      <c r="C24" s="14"/>
      <c r="D24" s="14"/>
      <c r="E24" s="18" t="s">
        <v>61</v>
      </c>
      <c r="F24" s="17">
        <v>367000000</v>
      </c>
      <c r="G24" s="17"/>
      <c r="H24" s="17"/>
      <c r="I24" s="17"/>
    </row>
    <row r="25" spans="2:9" x14ac:dyDescent="0.2">
      <c r="B25" s="14"/>
      <c r="C25" s="14"/>
      <c r="D25" s="14"/>
      <c r="E25" s="15"/>
      <c r="F25" s="17"/>
      <c r="G25" s="17"/>
      <c r="H25" s="17"/>
      <c r="I25" s="17"/>
    </row>
    <row r="26" spans="2:9" x14ac:dyDescent="0.2">
      <c r="B26" s="14"/>
      <c r="C26" s="14" t="s">
        <v>4</v>
      </c>
      <c r="D26" s="15"/>
      <c r="E26" s="15"/>
      <c r="F26" s="23"/>
      <c r="G26" s="23">
        <v>0</v>
      </c>
      <c r="H26" s="17">
        <v>0</v>
      </c>
      <c r="I26" s="16"/>
    </row>
    <row r="27" spans="2:9" x14ac:dyDescent="0.2">
      <c r="B27" s="14"/>
      <c r="C27" s="14"/>
      <c r="D27" s="14"/>
      <c r="E27" s="14"/>
      <c r="F27" s="17">
        <v>0</v>
      </c>
      <c r="G27" s="17"/>
      <c r="H27" s="17"/>
      <c r="I27" s="16"/>
    </row>
    <row r="28" spans="2:9" x14ac:dyDescent="0.2">
      <c r="B28" s="14"/>
      <c r="C28" s="14" t="s">
        <v>19</v>
      </c>
      <c r="D28" s="15"/>
      <c r="E28" s="15"/>
      <c r="F28" s="17"/>
      <c r="G28" s="17"/>
      <c r="H28" s="17">
        <f>SUM(G29:G32)</f>
        <v>461527733.06999993</v>
      </c>
      <c r="I28" s="16"/>
    </row>
    <row r="29" spans="2:9" x14ac:dyDescent="0.2">
      <c r="B29" s="14"/>
      <c r="C29" s="15"/>
      <c r="D29" s="14" t="s">
        <v>20</v>
      </c>
      <c r="E29" s="14"/>
      <c r="F29" s="23"/>
      <c r="G29" s="23">
        <f>+F30</f>
        <v>0</v>
      </c>
      <c r="H29" s="17"/>
      <c r="I29" s="16"/>
    </row>
    <row r="30" spans="2:9" ht="12" customHeight="1" x14ac:dyDescent="0.2">
      <c r="B30" s="14"/>
      <c r="C30" s="15"/>
      <c r="D30" s="14"/>
      <c r="E30" s="15"/>
      <c r="F30" s="17">
        <v>0</v>
      </c>
      <c r="G30" s="17"/>
      <c r="H30" s="17"/>
      <c r="I30" s="16"/>
    </row>
    <row r="31" spans="2:9" ht="12" customHeight="1" x14ac:dyDescent="0.2">
      <c r="B31" s="14"/>
      <c r="C31" s="15"/>
      <c r="D31" s="14"/>
      <c r="E31" s="15"/>
      <c r="F31" s="17"/>
      <c r="G31" s="17"/>
      <c r="H31" s="17"/>
      <c r="I31" s="16"/>
    </row>
    <row r="32" spans="2:9" ht="12" customHeight="1" x14ac:dyDescent="0.2">
      <c r="B32" s="14"/>
      <c r="C32" s="15"/>
      <c r="D32" s="14" t="s">
        <v>3</v>
      </c>
      <c r="E32" s="14"/>
      <c r="F32" s="23"/>
      <c r="G32" s="23">
        <f>SUM(F33:F45)</f>
        <v>461527733.06999993</v>
      </c>
      <c r="H32" s="17"/>
      <c r="I32" s="16"/>
    </row>
    <row r="33" spans="2:21" ht="12" customHeight="1" x14ac:dyDescent="0.2">
      <c r="B33" s="14"/>
      <c r="C33" s="18"/>
      <c r="D33" s="18"/>
      <c r="E33" s="18" t="s">
        <v>45</v>
      </c>
      <c r="F33" s="17">
        <v>3847462.64</v>
      </c>
      <c r="G33" s="16"/>
      <c r="H33" s="16"/>
      <c r="I33" s="16"/>
      <c r="J33" s="24"/>
    </row>
    <row r="34" spans="2:21" ht="12" customHeight="1" x14ac:dyDescent="0.2">
      <c r="B34" s="14"/>
      <c r="C34" s="18"/>
      <c r="D34" s="18"/>
      <c r="E34" s="18" t="s">
        <v>29</v>
      </c>
      <c r="F34" s="17">
        <v>64299999.960000001</v>
      </c>
      <c r="G34" s="16"/>
      <c r="H34" s="16"/>
      <c r="I34" s="16"/>
      <c r="J34" s="24"/>
    </row>
    <row r="35" spans="2:21" x14ac:dyDescent="0.2">
      <c r="B35" s="14"/>
      <c r="C35" s="18"/>
      <c r="D35" s="18"/>
      <c r="E35" s="18" t="s">
        <v>36</v>
      </c>
      <c r="F35" s="17">
        <v>8686049.0800000001</v>
      </c>
      <c r="G35" s="17"/>
      <c r="H35" s="17"/>
      <c r="I35" s="17"/>
      <c r="J35" s="24"/>
    </row>
    <row r="36" spans="2:21" s="3" customFormat="1" ht="12" customHeight="1" x14ac:dyDescent="0.2">
      <c r="B36" s="14"/>
      <c r="C36" s="18"/>
      <c r="D36" s="18"/>
      <c r="E36" s="18" t="s">
        <v>44</v>
      </c>
      <c r="F36" s="17">
        <v>100185022.54000001</v>
      </c>
      <c r="G36" s="17"/>
      <c r="H36" s="17"/>
      <c r="I36" s="17"/>
      <c r="J36" s="24"/>
      <c r="K36" s="24"/>
      <c r="L36" s="24"/>
      <c r="M36" s="1"/>
      <c r="N36" s="1"/>
      <c r="O36" s="24"/>
      <c r="P36" s="24"/>
      <c r="Q36" s="24"/>
      <c r="R36" s="24"/>
      <c r="S36" s="24"/>
      <c r="T36" s="24"/>
      <c r="U36" s="24"/>
    </row>
    <row r="37" spans="2:21" x14ac:dyDescent="0.2">
      <c r="B37" s="14"/>
      <c r="C37" s="18"/>
      <c r="D37" s="18"/>
      <c r="E37" s="18" t="s">
        <v>31</v>
      </c>
      <c r="F37" s="17">
        <v>0</v>
      </c>
      <c r="G37" s="17"/>
      <c r="H37" s="17"/>
      <c r="I37" s="17"/>
    </row>
    <row r="38" spans="2:21" x14ac:dyDescent="0.2">
      <c r="B38" s="14"/>
      <c r="C38" s="18"/>
      <c r="D38" s="18"/>
      <c r="E38" s="18" t="s">
        <v>46</v>
      </c>
      <c r="F38" s="17">
        <v>13613555.449999999</v>
      </c>
      <c r="G38" s="16"/>
      <c r="H38" s="16"/>
      <c r="I38" s="16"/>
      <c r="J38" s="24"/>
    </row>
    <row r="39" spans="2:21" x14ac:dyDescent="0.2">
      <c r="B39" s="14"/>
      <c r="C39" s="18"/>
      <c r="D39" s="18"/>
      <c r="E39" s="18" t="s">
        <v>25</v>
      </c>
      <c r="F39" s="17">
        <v>75700000.079999998</v>
      </c>
      <c r="G39" s="16"/>
      <c r="H39" s="16"/>
      <c r="I39" s="16"/>
      <c r="J39" s="24"/>
    </row>
    <row r="40" spans="2:21" x14ac:dyDescent="0.2">
      <c r="B40" s="14"/>
      <c r="C40" s="18"/>
      <c r="D40" s="18"/>
      <c r="E40" s="18" t="s">
        <v>62</v>
      </c>
      <c r="F40" s="17">
        <v>15484168.779999999</v>
      </c>
      <c r="G40" s="16"/>
      <c r="H40" s="16"/>
      <c r="I40" s="16"/>
      <c r="J40" s="24"/>
    </row>
    <row r="41" spans="2:21" x14ac:dyDescent="0.2">
      <c r="B41" s="14"/>
      <c r="C41" s="18"/>
      <c r="D41" s="18"/>
      <c r="E41" s="18" t="s">
        <v>63</v>
      </c>
      <c r="F41" s="17">
        <v>21093550.300000001</v>
      </c>
      <c r="G41" s="16"/>
      <c r="H41" s="16"/>
      <c r="I41" s="16"/>
      <c r="J41" s="24"/>
    </row>
    <row r="42" spans="2:21" x14ac:dyDescent="0.2">
      <c r="B42" s="14"/>
      <c r="C42" s="18"/>
      <c r="D42" s="18"/>
      <c r="E42" s="18" t="s">
        <v>37</v>
      </c>
      <c r="F42" s="17">
        <v>12130865.4</v>
      </c>
      <c r="G42" s="16"/>
      <c r="H42" s="16"/>
      <c r="I42" s="16"/>
      <c r="J42" s="24"/>
    </row>
    <row r="43" spans="2:21" x14ac:dyDescent="0.2">
      <c r="B43" s="14"/>
      <c r="C43" s="18"/>
      <c r="D43" s="18"/>
      <c r="E43" s="18" t="s">
        <v>28</v>
      </c>
      <c r="F43" s="17">
        <v>100840332</v>
      </c>
      <c r="G43" s="16"/>
      <c r="H43" s="16"/>
      <c r="I43" s="16"/>
      <c r="J43" s="24"/>
    </row>
    <row r="44" spans="2:21" ht="12" customHeight="1" x14ac:dyDescent="0.2">
      <c r="B44" s="14"/>
      <c r="C44" s="18"/>
      <c r="D44" s="18"/>
      <c r="E44" s="18" t="s">
        <v>70</v>
      </c>
      <c r="F44" s="17">
        <v>26003700.59</v>
      </c>
      <c r="G44" s="16"/>
      <c r="H44" s="16"/>
      <c r="I44" s="16"/>
      <c r="J44" s="24"/>
    </row>
    <row r="45" spans="2:21" x14ac:dyDescent="0.2">
      <c r="B45" s="14"/>
      <c r="C45" s="18"/>
      <c r="D45" s="18"/>
      <c r="E45" s="18" t="s">
        <v>38</v>
      </c>
      <c r="F45" s="17">
        <v>19643026.25</v>
      </c>
      <c r="G45" s="16"/>
      <c r="H45" s="16"/>
      <c r="I45" s="16"/>
      <c r="J45" s="24"/>
    </row>
    <row r="46" spans="2:21" x14ac:dyDescent="0.2">
      <c r="B46" s="14"/>
      <c r="C46" s="18"/>
      <c r="D46" s="18"/>
      <c r="E46" s="18"/>
      <c r="F46" s="17"/>
      <c r="G46" s="16"/>
      <c r="H46" s="16"/>
      <c r="I46" s="16"/>
      <c r="J46" s="24"/>
    </row>
    <row r="47" spans="2:21" x14ac:dyDescent="0.2">
      <c r="B47" s="14"/>
      <c r="C47" s="14" t="s">
        <v>10</v>
      </c>
      <c r="D47" s="15"/>
      <c r="E47" s="15"/>
      <c r="F47" s="16"/>
      <c r="G47" s="16"/>
      <c r="H47" s="16"/>
      <c r="I47" s="17">
        <f>SUM(H9,H26,H28)</f>
        <v>3845110613.0699997</v>
      </c>
    </row>
    <row r="48" spans="2:21" x14ac:dyDescent="0.2">
      <c r="B48" s="14"/>
      <c r="C48" s="15"/>
      <c r="D48" s="15"/>
      <c r="E48" s="15"/>
      <c r="F48" s="16"/>
      <c r="G48" s="16"/>
      <c r="H48" s="16"/>
      <c r="I48" s="16"/>
    </row>
    <row r="49" spans="2:21" x14ac:dyDescent="0.2">
      <c r="B49" s="13" t="s">
        <v>24</v>
      </c>
      <c r="C49" s="14" t="s">
        <v>6</v>
      </c>
      <c r="D49" s="15"/>
      <c r="E49" s="15"/>
      <c r="F49" s="17"/>
      <c r="G49" s="17"/>
      <c r="H49" s="17"/>
      <c r="I49" s="17">
        <f>SUM(H50:H59)</f>
        <v>400000000</v>
      </c>
    </row>
    <row r="50" spans="2:21" x14ac:dyDescent="0.2">
      <c r="B50" s="14"/>
      <c r="C50" s="14" t="s">
        <v>3</v>
      </c>
      <c r="D50" s="15"/>
      <c r="E50" s="15"/>
      <c r="F50" s="23"/>
      <c r="G50" s="23">
        <f>SUM(F51:F51)</f>
        <v>400000000</v>
      </c>
      <c r="H50" s="17">
        <f>G50</f>
        <v>400000000</v>
      </c>
      <c r="I50" s="17"/>
    </row>
    <row r="51" spans="2:21" x14ac:dyDescent="0.2">
      <c r="B51" s="14"/>
      <c r="C51" s="14"/>
      <c r="D51" s="15"/>
      <c r="E51" s="18" t="s">
        <v>61</v>
      </c>
      <c r="F51" s="17">
        <v>400000000</v>
      </c>
      <c r="G51" s="17"/>
      <c r="H51" s="17"/>
      <c r="I51" s="17"/>
    </row>
    <row r="52" spans="2:21" x14ac:dyDescent="0.2">
      <c r="B52" s="14"/>
      <c r="C52" s="14"/>
      <c r="D52" s="15"/>
      <c r="E52" s="18"/>
      <c r="F52" s="17"/>
      <c r="G52" s="17"/>
      <c r="H52" s="17"/>
      <c r="I52" s="17"/>
    </row>
    <row r="53" spans="2:21" x14ac:dyDescent="0.2">
      <c r="B53" s="14"/>
      <c r="C53" s="14" t="s">
        <v>4</v>
      </c>
      <c r="D53" s="15"/>
      <c r="E53" s="15"/>
      <c r="F53" s="23"/>
      <c r="G53" s="23">
        <f>F54</f>
        <v>0</v>
      </c>
      <c r="H53" s="17">
        <f>+G54</f>
        <v>0</v>
      </c>
      <c r="I53" s="17"/>
    </row>
    <row r="54" spans="2:21" x14ac:dyDescent="0.2">
      <c r="B54" s="14"/>
      <c r="C54" s="14"/>
      <c r="D54" s="14" t="s">
        <v>30</v>
      </c>
      <c r="E54" s="14"/>
      <c r="F54" s="17">
        <v>0</v>
      </c>
      <c r="G54" s="17"/>
      <c r="H54" s="17"/>
      <c r="I54" s="17"/>
    </row>
    <row r="55" spans="2:21" x14ac:dyDescent="0.2">
      <c r="B55" s="14"/>
      <c r="C55" s="14"/>
      <c r="D55" s="14"/>
      <c r="E55" s="14"/>
      <c r="F55" s="17"/>
      <c r="G55" s="17"/>
      <c r="H55" s="17"/>
      <c r="I55" s="17"/>
    </row>
    <row r="56" spans="2:21" x14ac:dyDescent="0.2">
      <c r="B56" s="14"/>
      <c r="C56" s="14" t="s">
        <v>21</v>
      </c>
      <c r="D56" s="15"/>
      <c r="E56" s="15"/>
      <c r="F56" s="23"/>
      <c r="G56" s="23">
        <f>SUM(F57)</f>
        <v>0</v>
      </c>
      <c r="H56" s="17">
        <f>G56</f>
        <v>0</v>
      </c>
      <c r="I56" s="17"/>
    </row>
    <row r="57" spans="2:21" x14ac:dyDescent="0.2">
      <c r="B57" s="14"/>
      <c r="C57" s="14"/>
      <c r="D57" s="15"/>
      <c r="E57" s="15"/>
      <c r="F57" s="17">
        <v>0</v>
      </c>
      <c r="G57" s="17"/>
      <c r="H57" s="17"/>
      <c r="I57" s="17"/>
    </row>
    <row r="58" spans="2:21" x14ac:dyDescent="0.2">
      <c r="B58" s="14"/>
      <c r="C58" s="18"/>
      <c r="D58" s="18"/>
      <c r="E58" s="18"/>
      <c r="F58" s="17"/>
      <c r="G58" s="17"/>
      <c r="H58" s="17"/>
      <c r="I58" s="17"/>
    </row>
    <row r="59" spans="2:21" x14ac:dyDescent="0.2">
      <c r="B59" s="14"/>
      <c r="C59" s="18"/>
      <c r="D59" s="14" t="s">
        <v>3</v>
      </c>
      <c r="E59" s="14"/>
      <c r="F59" s="23"/>
      <c r="G59" s="23">
        <f>SUM(F60:F72)</f>
        <v>0</v>
      </c>
      <c r="H59" s="17">
        <f>+G59</f>
        <v>0</v>
      </c>
      <c r="I59" s="17"/>
    </row>
    <row r="60" spans="2:21" x14ac:dyDescent="0.2">
      <c r="B60" s="14"/>
      <c r="C60" s="18"/>
      <c r="D60" s="18"/>
      <c r="E60" s="18" t="s">
        <v>45</v>
      </c>
      <c r="F60" s="17">
        <v>0</v>
      </c>
      <c r="G60" s="17"/>
      <c r="H60" s="17"/>
      <c r="I60" s="17"/>
    </row>
    <row r="61" spans="2:21" x14ac:dyDescent="0.2">
      <c r="B61" s="14"/>
      <c r="C61" s="18"/>
      <c r="D61" s="18"/>
      <c r="E61" s="18" t="s">
        <v>29</v>
      </c>
      <c r="F61" s="17">
        <v>0</v>
      </c>
      <c r="G61" s="17"/>
      <c r="H61" s="17"/>
      <c r="I61" s="17"/>
    </row>
    <row r="62" spans="2:21" x14ac:dyDescent="0.2">
      <c r="B62" s="14"/>
      <c r="C62" s="18"/>
      <c r="D62" s="18"/>
      <c r="E62" s="18" t="s">
        <v>36</v>
      </c>
      <c r="F62" s="17">
        <v>0</v>
      </c>
      <c r="G62" s="17"/>
      <c r="H62" s="17"/>
      <c r="I62" s="17"/>
    </row>
    <row r="63" spans="2:21" s="3" customFormat="1" x14ac:dyDescent="0.2">
      <c r="B63" s="14"/>
      <c r="C63" s="18"/>
      <c r="D63" s="18"/>
      <c r="E63" s="18" t="s">
        <v>44</v>
      </c>
      <c r="F63" s="17">
        <v>0</v>
      </c>
      <c r="G63" s="17"/>
      <c r="H63" s="17"/>
      <c r="I63" s="17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2:21" x14ac:dyDescent="0.2">
      <c r="B64" s="14"/>
      <c r="C64" s="18"/>
      <c r="D64" s="18"/>
      <c r="E64" s="18" t="s">
        <v>31</v>
      </c>
      <c r="F64" s="17">
        <v>0</v>
      </c>
      <c r="G64" s="17"/>
      <c r="H64" s="17"/>
      <c r="I64" s="17"/>
    </row>
    <row r="65" spans="2:9" x14ac:dyDescent="0.2">
      <c r="B65" s="14"/>
      <c r="C65" s="18"/>
      <c r="D65" s="18"/>
      <c r="E65" s="18" t="s">
        <v>46</v>
      </c>
      <c r="F65" s="17">
        <v>0</v>
      </c>
      <c r="G65" s="17"/>
      <c r="H65" s="17"/>
      <c r="I65" s="17"/>
    </row>
    <row r="66" spans="2:9" x14ac:dyDescent="0.2">
      <c r="B66" s="14"/>
      <c r="C66" s="18"/>
      <c r="D66" s="18"/>
      <c r="E66" s="18" t="s">
        <v>25</v>
      </c>
      <c r="F66" s="17">
        <v>0</v>
      </c>
      <c r="G66" s="17"/>
      <c r="H66" s="17"/>
      <c r="I66" s="17"/>
    </row>
    <row r="67" spans="2:9" x14ac:dyDescent="0.2">
      <c r="B67" s="14"/>
      <c r="C67" s="18"/>
      <c r="D67" s="18"/>
      <c r="E67" s="18" t="s">
        <v>62</v>
      </c>
      <c r="F67" s="17">
        <v>0</v>
      </c>
      <c r="G67" s="17"/>
      <c r="H67" s="17"/>
      <c r="I67" s="17"/>
    </row>
    <row r="68" spans="2:9" x14ac:dyDescent="0.2">
      <c r="B68" s="14"/>
      <c r="C68" s="18"/>
      <c r="D68" s="18"/>
      <c r="E68" s="18" t="s">
        <v>63</v>
      </c>
      <c r="F68" s="17">
        <v>0</v>
      </c>
      <c r="G68" s="17"/>
      <c r="H68" s="17"/>
      <c r="I68" s="17"/>
    </row>
    <row r="69" spans="2:9" x14ac:dyDescent="0.2">
      <c r="B69" s="14"/>
      <c r="C69" s="18"/>
      <c r="D69" s="18"/>
      <c r="E69" s="18" t="s">
        <v>27</v>
      </c>
      <c r="F69" s="17">
        <v>0</v>
      </c>
      <c r="G69" s="17"/>
      <c r="H69" s="17"/>
      <c r="I69" s="17"/>
    </row>
    <row r="70" spans="2:9" x14ac:dyDescent="0.2">
      <c r="B70" s="14"/>
      <c r="C70" s="18"/>
      <c r="D70" s="18"/>
      <c r="E70" s="18" t="s">
        <v>28</v>
      </c>
      <c r="F70" s="17">
        <v>0</v>
      </c>
      <c r="G70" s="17"/>
      <c r="H70" s="17"/>
      <c r="I70" s="17"/>
    </row>
    <row r="71" spans="2:9" x14ac:dyDescent="0.2">
      <c r="B71" s="14"/>
      <c r="C71" s="18"/>
      <c r="D71" s="18"/>
      <c r="E71" s="18" t="s">
        <v>70</v>
      </c>
      <c r="F71" s="17">
        <v>0</v>
      </c>
      <c r="G71" s="17"/>
      <c r="H71" s="17"/>
      <c r="I71" s="17"/>
    </row>
    <row r="72" spans="2:9" x14ac:dyDescent="0.2">
      <c r="B72" s="14"/>
      <c r="C72" s="18"/>
      <c r="D72" s="18"/>
      <c r="E72" s="18" t="s">
        <v>26</v>
      </c>
      <c r="F72" s="17">
        <v>0</v>
      </c>
      <c r="G72" s="17"/>
      <c r="H72" s="17"/>
      <c r="I72" s="17"/>
    </row>
    <row r="73" spans="2:9" x14ac:dyDescent="0.2">
      <c r="B73" s="14"/>
      <c r="C73" s="15"/>
      <c r="D73" s="15"/>
      <c r="E73" s="15"/>
      <c r="F73" s="17"/>
      <c r="G73" s="17"/>
      <c r="H73" s="17"/>
      <c r="I73" s="17"/>
    </row>
    <row r="74" spans="2:9" ht="11.45" customHeight="1" x14ac:dyDescent="0.2">
      <c r="B74" s="21" t="s">
        <v>7</v>
      </c>
      <c r="C74" s="14" t="s">
        <v>18</v>
      </c>
      <c r="D74" s="15"/>
      <c r="E74" s="15"/>
      <c r="F74" s="17"/>
      <c r="G74" s="17"/>
      <c r="H74" s="17"/>
      <c r="I74" s="17">
        <f>SUM(G75:G97)</f>
        <v>813329445</v>
      </c>
    </row>
    <row r="75" spans="2:9" x14ac:dyDescent="0.2">
      <c r="B75" s="14"/>
      <c r="C75" s="14" t="s">
        <v>3</v>
      </c>
      <c r="D75" s="14"/>
      <c r="E75" s="14"/>
      <c r="F75" s="17"/>
      <c r="G75" s="17">
        <f>SUM(F76:F91)</f>
        <v>718827040</v>
      </c>
      <c r="H75" s="17"/>
      <c r="I75" s="17"/>
    </row>
    <row r="76" spans="2:9" x14ac:dyDescent="0.2">
      <c r="B76" s="14"/>
      <c r="C76" s="14"/>
      <c r="D76" s="14"/>
      <c r="E76" s="18" t="s">
        <v>48</v>
      </c>
      <c r="F76" s="17">
        <v>22800000</v>
      </c>
      <c r="G76" s="17"/>
      <c r="H76" s="17"/>
      <c r="I76" s="17"/>
    </row>
    <row r="77" spans="2:9" x14ac:dyDescent="0.2">
      <c r="B77" s="14"/>
      <c r="C77" s="14"/>
      <c r="D77" s="15"/>
      <c r="E77" s="18" t="s">
        <v>49</v>
      </c>
      <c r="F77" s="17">
        <v>19800000</v>
      </c>
      <c r="G77" s="17"/>
      <c r="H77" s="17"/>
      <c r="I77" s="17"/>
    </row>
    <row r="78" spans="2:9" x14ac:dyDescent="0.2">
      <c r="B78" s="14"/>
      <c r="C78" s="14"/>
      <c r="D78" s="15"/>
      <c r="E78" s="18" t="s">
        <v>60</v>
      </c>
      <c r="F78" s="17">
        <v>11400000</v>
      </c>
      <c r="G78" s="17"/>
      <c r="H78" s="17"/>
      <c r="I78" s="17"/>
    </row>
    <row r="79" spans="2:9" x14ac:dyDescent="0.2">
      <c r="B79" s="14"/>
      <c r="C79" s="14"/>
      <c r="D79" s="15"/>
      <c r="E79" s="18" t="s">
        <v>50</v>
      </c>
      <c r="F79" s="17">
        <v>7740000</v>
      </c>
      <c r="G79" s="17"/>
      <c r="H79" s="17"/>
      <c r="I79" s="17"/>
    </row>
    <row r="80" spans="2:9" x14ac:dyDescent="0.2">
      <c r="B80" s="14"/>
      <c r="C80" s="14"/>
      <c r="D80" s="15"/>
      <c r="E80" s="18" t="s">
        <v>51</v>
      </c>
      <c r="F80" s="17">
        <v>395000000</v>
      </c>
      <c r="G80" s="17"/>
      <c r="H80" s="17"/>
      <c r="I80" s="17"/>
    </row>
    <row r="81" spans="2:12" x14ac:dyDescent="0.2">
      <c r="B81" s="14"/>
      <c r="C81" s="14"/>
      <c r="D81" s="15"/>
      <c r="E81" s="18" t="s">
        <v>52</v>
      </c>
      <c r="F81" s="17">
        <v>11700000</v>
      </c>
      <c r="G81" s="17"/>
      <c r="H81" s="17"/>
      <c r="I81" s="17"/>
    </row>
    <row r="82" spans="2:12" x14ac:dyDescent="0.2">
      <c r="B82" s="14"/>
      <c r="C82" s="14"/>
      <c r="D82" s="15"/>
      <c r="E82" s="18" t="s">
        <v>53</v>
      </c>
      <c r="F82" s="17">
        <v>20400000</v>
      </c>
      <c r="G82" s="17"/>
      <c r="H82" s="17"/>
      <c r="I82" s="17"/>
    </row>
    <row r="83" spans="2:12" x14ac:dyDescent="0.2">
      <c r="B83" s="14"/>
      <c r="C83" s="14"/>
      <c r="D83" s="15"/>
      <c r="E83" s="18" t="s">
        <v>54</v>
      </c>
      <c r="F83" s="17">
        <v>5640000</v>
      </c>
      <c r="G83" s="17"/>
      <c r="H83" s="17"/>
      <c r="I83" s="17"/>
    </row>
    <row r="84" spans="2:12" x14ac:dyDescent="0.2">
      <c r="B84" s="14"/>
      <c r="C84" s="14"/>
      <c r="D84" s="15"/>
      <c r="E84" s="18" t="s">
        <v>55</v>
      </c>
      <c r="F84" s="17">
        <v>17700000</v>
      </c>
      <c r="G84" s="17"/>
      <c r="H84" s="17"/>
      <c r="I84" s="17"/>
    </row>
    <row r="85" spans="2:12" x14ac:dyDescent="0.2">
      <c r="B85" s="14"/>
      <c r="C85" s="14"/>
      <c r="D85" s="15"/>
      <c r="E85" s="18" t="s">
        <v>56</v>
      </c>
      <c r="F85" s="17">
        <v>29555040</v>
      </c>
      <c r="G85" s="17"/>
      <c r="H85" s="17"/>
      <c r="I85" s="17"/>
    </row>
    <row r="86" spans="2:12" x14ac:dyDescent="0.2">
      <c r="B86" s="14"/>
      <c r="C86" s="14"/>
      <c r="D86" s="15"/>
      <c r="E86" s="18" t="s">
        <v>57</v>
      </c>
      <c r="F86" s="17">
        <v>11700000</v>
      </c>
      <c r="G86" s="17"/>
      <c r="H86" s="17"/>
      <c r="I86" s="17"/>
    </row>
    <row r="87" spans="2:12" x14ac:dyDescent="0.2">
      <c r="B87" s="14"/>
      <c r="C87" s="14"/>
      <c r="D87" s="15"/>
      <c r="E87" s="18" t="s">
        <v>58</v>
      </c>
      <c r="F87" s="17">
        <v>31152000</v>
      </c>
      <c r="G87" s="17"/>
      <c r="H87" s="17"/>
      <c r="I87" s="17"/>
    </row>
    <row r="88" spans="2:12" x14ac:dyDescent="0.2">
      <c r="B88" s="14"/>
      <c r="C88" s="14"/>
      <c r="D88" s="15"/>
      <c r="E88" s="18" t="s">
        <v>59</v>
      </c>
      <c r="F88" s="17">
        <v>18240000</v>
      </c>
      <c r="G88" s="17"/>
      <c r="H88" s="17"/>
      <c r="I88" s="17"/>
    </row>
    <row r="89" spans="2:12" x14ac:dyDescent="0.2">
      <c r="B89" s="14"/>
      <c r="C89" s="14"/>
      <c r="D89" s="15"/>
      <c r="E89" s="18" t="s">
        <v>61</v>
      </c>
      <c r="F89" s="17">
        <v>50000000</v>
      </c>
      <c r="G89" s="17"/>
      <c r="H89" s="17"/>
      <c r="I89" s="17"/>
    </row>
    <row r="90" spans="2:12" x14ac:dyDescent="0.2">
      <c r="B90" s="14"/>
      <c r="C90" s="14"/>
      <c r="D90" s="15"/>
      <c r="E90" s="18" t="s">
        <v>61</v>
      </c>
      <c r="F90" s="17">
        <v>66000000</v>
      </c>
      <c r="G90" s="17"/>
      <c r="H90" s="17"/>
      <c r="I90" s="17"/>
    </row>
    <row r="91" spans="2:12" x14ac:dyDescent="0.2">
      <c r="B91" s="14"/>
      <c r="C91" s="14"/>
      <c r="D91" s="15"/>
      <c r="E91" s="18" t="s">
        <v>61</v>
      </c>
      <c r="F91" s="17">
        <v>0</v>
      </c>
      <c r="G91" s="17"/>
      <c r="H91" s="17"/>
      <c r="I91" s="17"/>
    </row>
    <row r="92" spans="2:12" x14ac:dyDescent="0.2">
      <c r="B92" s="14"/>
      <c r="C92" s="14"/>
      <c r="D92" s="14"/>
      <c r="E92" s="18"/>
      <c r="F92" s="17"/>
      <c r="G92" s="17"/>
      <c r="H92" s="17"/>
      <c r="I92" s="17"/>
    </row>
    <row r="93" spans="2:12" s="1" customFormat="1" x14ac:dyDescent="0.2">
      <c r="B93" s="14"/>
      <c r="C93" s="14" t="s">
        <v>4</v>
      </c>
      <c r="D93" s="15"/>
      <c r="E93" s="15"/>
      <c r="F93" s="17"/>
      <c r="G93" s="17">
        <f>SUM(F94:F94)</f>
        <v>0</v>
      </c>
      <c r="H93" s="17"/>
      <c r="I93" s="17"/>
      <c r="K93" s="24"/>
      <c r="L93" s="24"/>
    </row>
    <row r="94" spans="2:12" s="1" customFormat="1" x14ac:dyDescent="0.2">
      <c r="B94" s="14"/>
      <c r="C94" s="14"/>
      <c r="D94" s="14"/>
      <c r="E94" s="14"/>
      <c r="F94" s="17">
        <v>0</v>
      </c>
      <c r="G94" s="17"/>
      <c r="H94" s="17"/>
      <c r="I94" s="17"/>
      <c r="K94" s="24"/>
      <c r="L94" s="24"/>
    </row>
    <row r="95" spans="2:12" s="1" customFormat="1" x14ac:dyDescent="0.2">
      <c r="B95" s="14"/>
      <c r="C95" s="14" t="s">
        <v>19</v>
      </c>
      <c r="D95" s="15"/>
      <c r="E95" s="15"/>
      <c r="F95" s="17"/>
      <c r="G95" s="17">
        <f>SUM(F96:F97)</f>
        <v>0</v>
      </c>
      <c r="H95" s="17">
        <f>SUM(G95,G97)</f>
        <v>94502405</v>
      </c>
      <c r="I95" s="17"/>
      <c r="K95" s="24"/>
      <c r="L95" s="24"/>
    </row>
    <row r="96" spans="2:12" s="1" customFormat="1" x14ac:dyDescent="0.2">
      <c r="B96" s="14"/>
      <c r="C96" s="14"/>
      <c r="D96" s="14"/>
      <c r="E96" s="14"/>
      <c r="F96" s="17">
        <v>0</v>
      </c>
      <c r="G96" s="17"/>
      <c r="H96" s="17"/>
      <c r="I96" s="17"/>
      <c r="K96" s="24"/>
      <c r="L96" s="24"/>
    </row>
    <row r="97" spans="2:21" x14ac:dyDescent="0.2">
      <c r="B97" s="14"/>
      <c r="C97" s="14"/>
      <c r="D97" s="14" t="s">
        <v>3</v>
      </c>
      <c r="E97" s="14"/>
      <c r="F97" s="17"/>
      <c r="G97" s="17">
        <f>SUM(F98:F110)</f>
        <v>94502405</v>
      </c>
      <c r="H97" s="17"/>
      <c r="I97" s="17"/>
    </row>
    <row r="98" spans="2:21" x14ac:dyDescent="0.2">
      <c r="B98" s="14"/>
      <c r="C98" s="18"/>
      <c r="D98" s="18"/>
      <c r="E98" s="18" t="s">
        <v>45</v>
      </c>
      <c r="F98" s="17">
        <v>600556</v>
      </c>
      <c r="G98" s="17"/>
      <c r="H98" s="17"/>
      <c r="I98" s="17"/>
    </row>
    <row r="99" spans="2:21" x14ac:dyDescent="0.2">
      <c r="B99" s="14"/>
      <c r="C99" s="18"/>
      <c r="D99" s="18"/>
      <c r="E99" s="18" t="s">
        <v>29</v>
      </c>
      <c r="F99" s="17">
        <v>10716667</v>
      </c>
      <c r="G99" s="17"/>
      <c r="H99" s="17"/>
      <c r="I99" s="17"/>
    </row>
    <row r="100" spans="2:21" x14ac:dyDescent="0.2">
      <c r="B100" s="14"/>
      <c r="C100" s="18"/>
      <c r="D100" s="18"/>
      <c r="E100" s="18" t="s">
        <v>36</v>
      </c>
      <c r="F100" s="17">
        <v>2037602</v>
      </c>
      <c r="G100" s="17"/>
      <c r="H100" s="17"/>
      <c r="I100" s="17"/>
    </row>
    <row r="101" spans="2:21" s="3" customFormat="1" x14ac:dyDescent="0.2">
      <c r="B101" s="14"/>
      <c r="C101" s="18"/>
      <c r="D101" s="18"/>
      <c r="E101" s="18" t="s">
        <v>44</v>
      </c>
      <c r="F101" s="17">
        <v>15877930</v>
      </c>
      <c r="G101" s="17"/>
      <c r="H101" s="17"/>
      <c r="I101" s="17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2:21" x14ac:dyDescent="0.2">
      <c r="B102" s="14"/>
      <c r="C102" s="18"/>
      <c r="D102" s="18"/>
      <c r="E102" s="18" t="s">
        <v>31</v>
      </c>
      <c r="F102" s="17">
        <v>0</v>
      </c>
      <c r="G102" s="17"/>
      <c r="H102" s="17"/>
      <c r="I102" s="17"/>
    </row>
    <row r="103" spans="2:21" x14ac:dyDescent="0.2">
      <c r="B103" s="14"/>
      <c r="C103" s="18"/>
      <c r="D103" s="18"/>
      <c r="E103" s="18" t="s">
        <v>46</v>
      </c>
      <c r="F103" s="17">
        <v>2124959</v>
      </c>
      <c r="G103" s="17"/>
      <c r="H103" s="17"/>
      <c r="I103" s="17"/>
    </row>
    <row r="104" spans="2:21" x14ac:dyDescent="0.2">
      <c r="B104" s="14"/>
      <c r="C104" s="18"/>
      <c r="D104" s="18"/>
      <c r="E104" s="18" t="s">
        <v>25</v>
      </c>
      <c r="F104" s="17">
        <v>18925000</v>
      </c>
      <c r="G104" s="17"/>
      <c r="H104" s="17"/>
      <c r="I104" s="17"/>
    </row>
    <row r="105" spans="2:21" x14ac:dyDescent="0.2">
      <c r="B105" s="14"/>
      <c r="C105" s="18"/>
      <c r="D105" s="18"/>
      <c r="E105" s="18" t="s">
        <v>62</v>
      </c>
      <c r="F105" s="17">
        <v>2526075</v>
      </c>
      <c r="G105" s="17"/>
      <c r="H105" s="17"/>
      <c r="I105" s="17"/>
    </row>
    <row r="106" spans="2:21" x14ac:dyDescent="0.2">
      <c r="B106" s="14"/>
      <c r="C106" s="18"/>
      <c r="D106" s="18"/>
      <c r="E106" s="18" t="s">
        <v>63</v>
      </c>
      <c r="F106" s="17">
        <v>4970954</v>
      </c>
      <c r="G106" s="17"/>
      <c r="H106" s="17"/>
      <c r="I106" s="17"/>
    </row>
    <row r="107" spans="2:21" x14ac:dyDescent="0.2">
      <c r="B107" s="14"/>
      <c r="C107" s="18"/>
      <c r="D107" s="18"/>
      <c r="E107" s="18" t="s">
        <v>27</v>
      </c>
      <c r="F107" s="17">
        <v>2845699</v>
      </c>
      <c r="G107" s="17"/>
      <c r="H107" s="17"/>
      <c r="I107" s="17"/>
    </row>
    <row r="108" spans="2:21" x14ac:dyDescent="0.2">
      <c r="B108" s="14"/>
      <c r="C108" s="18"/>
      <c r="D108" s="18"/>
      <c r="E108" s="18" t="s">
        <v>28</v>
      </c>
      <c r="F108" s="17">
        <v>25210083</v>
      </c>
      <c r="G108" s="17"/>
      <c r="H108" s="17"/>
      <c r="I108" s="17"/>
    </row>
    <row r="109" spans="2:21" x14ac:dyDescent="0.2">
      <c r="B109" s="14"/>
      <c r="C109" s="18"/>
      <c r="D109" s="18"/>
      <c r="E109" s="18" t="s">
        <v>70</v>
      </c>
      <c r="F109" s="17">
        <v>4058954</v>
      </c>
      <c r="G109" s="17"/>
      <c r="H109" s="17"/>
      <c r="I109" s="17"/>
    </row>
    <row r="110" spans="2:21" x14ac:dyDescent="0.2">
      <c r="B110" s="14"/>
      <c r="C110" s="18"/>
      <c r="D110" s="18"/>
      <c r="E110" s="18" t="s">
        <v>26</v>
      </c>
      <c r="F110" s="17">
        <v>4607926</v>
      </c>
      <c r="G110" s="17"/>
      <c r="H110" s="17"/>
      <c r="I110" s="17"/>
    </row>
    <row r="111" spans="2:21" x14ac:dyDescent="0.2">
      <c r="B111" s="14"/>
      <c r="C111" s="15"/>
      <c r="D111" s="15"/>
      <c r="E111" s="15"/>
      <c r="F111" s="16"/>
      <c r="G111" s="16"/>
      <c r="H111" s="16"/>
      <c r="I111" s="16"/>
    </row>
    <row r="112" spans="2:21" x14ac:dyDescent="0.2">
      <c r="B112" s="14"/>
      <c r="C112" s="15"/>
      <c r="D112" s="15"/>
      <c r="E112" s="15"/>
      <c r="F112" s="16"/>
      <c r="G112" s="16"/>
      <c r="H112" s="16"/>
      <c r="I112" s="16"/>
    </row>
    <row r="113" spans="2:9" x14ac:dyDescent="0.2">
      <c r="B113" s="7" t="s">
        <v>65</v>
      </c>
      <c r="C113" s="7"/>
      <c r="D113" s="7"/>
      <c r="E113" s="7"/>
      <c r="F113" s="8"/>
      <c r="G113" s="8"/>
      <c r="H113" s="8"/>
      <c r="I113" s="8">
        <f>SUM(H115:H135)</f>
        <v>3798781168.0700002</v>
      </c>
    </row>
    <row r="114" spans="2:9" x14ac:dyDescent="0.2">
      <c r="B114" s="14"/>
      <c r="C114" s="15"/>
      <c r="D114" s="15"/>
      <c r="E114" s="15"/>
      <c r="F114" s="16"/>
      <c r="G114" s="16"/>
      <c r="H114" s="16"/>
      <c r="I114" s="16"/>
    </row>
    <row r="115" spans="2:9" x14ac:dyDescent="0.2">
      <c r="B115" s="14"/>
      <c r="C115" s="14" t="s">
        <v>3</v>
      </c>
      <c r="D115" s="15"/>
      <c r="E115" s="15"/>
      <c r="F115" s="22"/>
      <c r="G115" s="23">
        <f>SUM(F116:F132)</f>
        <v>3431755840</v>
      </c>
      <c r="H115" s="17">
        <f>+G115</f>
        <v>3431755840</v>
      </c>
      <c r="I115" s="17"/>
    </row>
    <row r="116" spans="2:9" x14ac:dyDescent="0.2">
      <c r="B116" s="14"/>
      <c r="C116" s="14"/>
      <c r="D116" s="14"/>
      <c r="E116" s="18" t="s">
        <v>48</v>
      </c>
      <c r="F116" s="17">
        <f t="shared" ref="F116:F130" si="0">+F10-F76</f>
        <v>271400000</v>
      </c>
      <c r="G116" s="17"/>
      <c r="H116" s="17"/>
      <c r="I116" s="17"/>
    </row>
    <row r="117" spans="2:9" x14ac:dyDescent="0.2">
      <c r="B117" s="14"/>
      <c r="C117" s="14"/>
      <c r="D117" s="14"/>
      <c r="E117" s="18" t="s">
        <v>49</v>
      </c>
      <c r="F117" s="17">
        <f t="shared" si="0"/>
        <v>240900000</v>
      </c>
      <c r="G117" s="17"/>
      <c r="H117" s="17"/>
      <c r="I117" s="17"/>
    </row>
    <row r="118" spans="2:9" x14ac:dyDescent="0.2">
      <c r="B118" s="14"/>
      <c r="C118" s="14"/>
      <c r="D118" s="14"/>
      <c r="E118" s="18" t="s">
        <v>60</v>
      </c>
      <c r="F118" s="17">
        <f t="shared" si="0"/>
        <v>138700000</v>
      </c>
      <c r="G118" s="17"/>
      <c r="H118" s="17"/>
      <c r="I118" s="17"/>
    </row>
    <row r="119" spans="2:9" x14ac:dyDescent="0.2">
      <c r="B119" s="14"/>
      <c r="C119" s="14"/>
      <c r="D119" s="14"/>
      <c r="E119" s="18" t="s">
        <v>50</v>
      </c>
      <c r="F119" s="17">
        <f t="shared" si="0"/>
        <v>94170000</v>
      </c>
      <c r="G119" s="17"/>
      <c r="H119" s="17"/>
      <c r="I119" s="17"/>
    </row>
    <row r="120" spans="2:9" x14ac:dyDescent="0.2">
      <c r="B120" s="14"/>
      <c r="C120" s="14"/>
      <c r="D120" s="14"/>
      <c r="E120" s="18" t="s">
        <v>51</v>
      </c>
      <c r="F120" s="17">
        <f t="shared" si="0"/>
        <v>0</v>
      </c>
      <c r="G120" s="17"/>
      <c r="H120" s="17"/>
      <c r="I120" s="17"/>
    </row>
    <row r="121" spans="2:9" x14ac:dyDescent="0.2">
      <c r="B121" s="14"/>
      <c r="C121" s="14"/>
      <c r="D121" s="14"/>
      <c r="E121" s="18" t="s">
        <v>52</v>
      </c>
      <c r="F121" s="17">
        <f t="shared" si="0"/>
        <v>142350000</v>
      </c>
      <c r="G121" s="17"/>
      <c r="H121" s="17"/>
      <c r="I121" s="17"/>
    </row>
    <row r="122" spans="2:9" x14ac:dyDescent="0.2">
      <c r="B122" s="14"/>
      <c r="C122" s="14"/>
      <c r="D122" s="14"/>
      <c r="E122" s="18" t="s">
        <v>53</v>
      </c>
      <c r="F122" s="17">
        <f t="shared" si="0"/>
        <v>224400000</v>
      </c>
      <c r="G122" s="17"/>
      <c r="H122" s="17"/>
      <c r="I122" s="17"/>
    </row>
    <row r="123" spans="2:9" x14ac:dyDescent="0.2">
      <c r="B123" s="14"/>
      <c r="C123" s="14"/>
      <c r="D123" s="14"/>
      <c r="E123" s="18" t="s">
        <v>54</v>
      </c>
      <c r="F123" s="17">
        <f t="shared" si="0"/>
        <v>71440000</v>
      </c>
      <c r="G123" s="17"/>
      <c r="H123" s="17"/>
      <c r="I123" s="17"/>
    </row>
    <row r="124" spans="2:9" x14ac:dyDescent="0.2">
      <c r="B124" s="14"/>
      <c r="C124" s="14"/>
      <c r="D124" s="14"/>
      <c r="E124" s="18" t="s">
        <v>55</v>
      </c>
      <c r="F124" s="17">
        <f t="shared" si="0"/>
        <v>224200000</v>
      </c>
      <c r="G124" s="17"/>
      <c r="H124" s="17"/>
      <c r="I124" s="17"/>
    </row>
    <row r="125" spans="2:9" x14ac:dyDescent="0.2">
      <c r="B125" s="14"/>
      <c r="C125" s="14"/>
      <c r="D125" s="14"/>
      <c r="E125" s="18" t="s">
        <v>56</v>
      </c>
      <c r="F125" s="17">
        <f t="shared" si="0"/>
        <v>374363840</v>
      </c>
      <c r="G125" s="17"/>
      <c r="H125" s="17"/>
      <c r="I125" s="17"/>
    </row>
    <row r="126" spans="2:9" x14ac:dyDescent="0.2">
      <c r="B126" s="14"/>
      <c r="C126" s="14"/>
      <c r="D126" s="14"/>
      <c r="E126" s="18" t="s">
        <v>57</v>
      </c>
      <c r="F126" s="17">
        <f t="shared" si="0"/>
        <v>148200000</v>
      </c>
      <c r="G126" s="17"/>
      <c r="H126" s="17"/>
      <c r="I126" s="17"/>
    </row>
    <row r="127" spans="2:9" x14ac:dyDescent="0.2">
      <c r="B127" s="14"/>
      <c r="C127" s="14"/>
      <c r="D127" s="14"/>
      <c r="E127" s="18" t="s">
        <v>58</v>
      </c>
      <c r="F127" s="17">
        <f t="shared" si="0"/>
        <v>394592000</v>
      </c>
      <c r="G127" s="17"/>
      <c r="H127" s="17"/>
      <c r="I127" s="17"/>
    </row>
    <row r="128" spans="2:9" x14ac:dyDescent="0.2">
      <c r="B128" s="14"/>
      <c r="C128" s="14"/>
      <c r="D128" s="14"/>
      <c r="E128" s="18" t="s">
        <v>59</v>
      </c>
      <c r="F128" s="17">
        <f t="shared" si="0"/>
        <v>231040000</v>
      </c>
      <c r="G128" s="17"/>
      <c r="H128" s="17"/>
      <c r="I128" s="17"/>
    </row>
    <row r="129" spans="2:21" x14ac:dyDescent="0.2">
      <c r="B129" s="14"/>
      <c r="C129" s="14"/>
      <c r="D129" s="14"/>
      <c r="E129" s="18" t="s">
        <v>61</v>
      </c>
      <c r="F129" s="17">
        <f t="shared" si="0"/>
        <v>175000000</v>
      </c>
      <c r="G129" s="17"/>
      <c r="H129" s="17"/>
      <c r="I129" s="17"/>
    </row>
    <row r="130" spans="2:21" x14ac:dyDescent="0.2">
      <c r="B130" s="14"/>
      <c r="C130" s="14"/>
      <c r="D130" s="14"/>
      <c r="E130" s="18" t="s">
        <v>61</v>
      </c>
      <c r="F130" s="17">
        <f t="shared" si="0"/>
        <v>301000000</v>
      </c>
      <c r="G130" s="17"/>
      <c r="H130" s="17"/>
      <c r="I130" s="17"/>
    </row>
    <row r="131" spans="2:21" x14ac:dyDescent="0.2">
      <c r="B131" s="14"/>
      <c r="C131" s="14"/>
      <c r="D131" s="14"/>
      <c r="E131" s="18" t="s">
        <v>61</v>
      </c>
      <c r="F131" s="17">
        <f>+F51</f>
        <v>400000000</v>
      </c>
      <c r="G131" s="17"/>
      <c r="H131" s="17"/>
      <c r="I131" s="17"/>
    </row>
    <row r="132" spans="2:21" x14ac:dyDescent="0.2">
      <c r="B132" s="14"/>
      <c r="C132" s="14"/>
      <c r="D132" s="14"/>
      <c r="E132" s="18"/>
      <c r="F132" s="17"/>
      <c r="G132" s="17"/>
      <c r="H132" s="17"/>
      <c r="I132" s="17"/>
    </row>
    <row r="133" spans="2:21" x14ac:dyDescent="0.2">
      <c r="B133" s="14"/>
      <c r="C133" s="14" t="s">
        <v>4</v>
      </c>
      <c r="D133" s="15"/>
      <c r="E133" s="15"/>
      <c r="F133" s="23"/>
      <c r="G133" s="23">
        <f>SUM(F134:F134)</f>
        <v>0</v>
      </c>
      <c r="H133" s="17">
        <f>G133</f>
        <v>0</v>
      </c>
      <c r="I133" s="16"/>
    </row>
    <row r="134" spans="2:21" x14ac:dyDescent="0.2">
      <c r="B134" s="14"/>
      <c r="C134" s="14"/>
      <c r="D134" s="14"/>
      <c r="E134" s="14"/>
      <c r="F134" s="17">
        <f>+F27+F54-F94</f>
        <v>0</v>
      </c>
      <c r="G134" s="17"/>
      <c r="H134" s="17"/>
      <c r="I134" s="16"/>
    </row>
    <row r="135" spans="2:21" x14ac:dyDescent="0.2">
      <c r="B135" s="14"/>
      <c r="C135" s="14" t="s">
        <v>19</v>
      </c>
      <c r="D135" s="15"/>
      <c r="E135" s="15"/>
      <c r="F135" s="17"/>
      <c r="G135" s="17"/>
      <c r="H135" s="17">
        <f>SUM(G136:G139)</f>
        <v>367025328.06999999</v>
      </c>
      <c r="I135" s="16"/>
    </row>
    <row r="136" spans="2:21" x14ac:dyDescent="0.2">
      <c r="B136" s="14"/>
      <c r="C136" s="15"/>
      <c r="D136" s="14" t="s">
        <v>20</v>
      </c>
      <c r="E136" s="14"/>
      <c r="F136" s="23"/>
      <c r="G136" s="23">
        <f>SUM(F137)</f>
        <v>0</v>
      </c>
      <c r="H136" s="17"/>
      <c r="I136" s="16"/>
    </row>
    <row r="137" spans="2:21" ht="12" customHeight="1" x14ac:dyDescent="0.2">
      <c r="B137" s="14"/>
      <c r="C137" s="15"/>
      <c r="D137" s="14"/>
      <c r="E137" s="15"/>
      <c r="F137" s="17">
        <f>+F30+F57-F96</f>
        <v>0</v>
      </c>
      <c r="G137" s="17"/>
      <c r="H137" s="17"/>
      <c r="I137" s="16"/>
    </row>
    <row r="138" spans="2:21" ht="12" customHeight="1" x14ac:dyDescent="0.2">
      <c r="B138" s="14"/>
      <c r="C138" s="15"/>
      <c r="D138" s="14"/>
      <c r="E138" s="15"/>
      <c r="F138" s="17"/>
      <c r="G138" s="17"/>
      <c r="H138" s="17"/>
      <c r="I138" s="16"/>
    </row>
    <row r="139" spans="2:21" ht="12" customHeight="1" x14ac:dyDescent="0.2">
      <c r="B139" s="14"/>
      <c r="C139" s="15"/>
      <c r="D139" s="14" t="s">
        <v>3</v>
      </c>
      <c r="E139" s="14"/>
      <c r="F139" s="23"/>
      <c r="G139" s="23">
        <f>SUM(F140:F152)</f>
        <v>367025328.06999999</v>
      </c>
      <c r="H139" s="17"/>
      <c r="I139" s="16"/>
    </row>
    <row r="140" spans="2:21" ht="12" customHeight="1" x14ac:dyDescent="0.2">
      <c r="B140" s="14"/>
      <c r="C140" s="18"/>
      <c r="D140" s="18"/>
      <c r="E140" s="18" t="s">
        <v>45</v>
      </c>
      <c r="F140" s="17">
        <f t="shared" ref="F140:F152" si="1">+F33+F60-F98</f>
        <v>3246906.64</v>
      </c>
      <c r="G140" s="17"/>
      <c r="H140" s="16"/>
      <c r="I140" s="16"/>
      <c r="J140" s="24"/>
    </row>
    <row r="141" spans="2:21" ht="12" customHeight="1" x14ac:dyDescent="0.2">
      <c r="B141" s="14"/>
      <c r="C141" s="18"/>
      <c r="D141" s="18"/>
      <c r="E141" s="18" t="s">
        <v>29</v>
      </c>
      <c r="F141" s="17">
        <f t="shared" si="1"/>
        <v>53583332.960000001</v>
      </c>
      <c r="G141" s="16"/>
      <c r="H141" s="16"/>
      <c r="I141" s="16"/>
      <c r="J141" s="24"/>
    </row>
    <row r="142" spans="2:21" x14ac:dyDescent="0.2">
      <c r="B142" s="14"/>
      <c r="C142" s="18"/>
      <c r="D142" s="18"/>
      <c r="E142" s="18" t="s">
        <v>36</v>
      </c>
      <c r="F142" s="17">
        <f t="shared" si="1"/>
        <v>6648447.0800000001</v>
      </c>
      <c r="G142" s="17"/>
      <c r="H142" s="17"/>
      <c r="I142" s="17"/>
      <c r="J142" s="24"/>
    </row>
    <row r="143" spans="2:21" s="3" customFormat="1" ht="12" customHeight="1" x14ac:dyDescent="0.2">
      <c r="B143" s="14"/>
      <c r="C143" s="18"/>
      <c r="D143" s="18"/>
      <c r="E143" s="18" t="s">
        <v>44</v>
      </c>
      <c r="F143" s="17">
        <f t="shared" si="1"/>
        <v>84307092.540000007</v>
      </c>
      <c r="G143" s="17"/>
      <c r="H143" s="17"/>
      <c r="I143" s="17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2:21" x14ac:dyDescent="0.2">
      <c r="B144" s="14"/>
      <c r="C144" s="18"/>
      <c r="D144" s="18"/>
      <c r="E144" s="18" t="s">
        <v>31</v>
      </c>
      <c r="F144" s="17">
        <f t="shared" si="1"/>
        <v>0</v>
      </c>
      <c r="G144" s="16"/>
      <c r="H144" s="16"/>
      <c r="I144" s="16"/>
      <c r="J144" s="24"/>
    </row>
    <row r="145" spans="2:21" x14ac:dyDescent="0.2">
      <c r="B145" s="14"/>
      <c r="C145" s="18"/>
      <c r="D145" s="18"/>
      <c r="E145" s="18" t="s">
        <v>46</v>
      </c>
      <c r="F145" s="17">
        <f t="shared" si="1"/>
        <v>11488596.449999999</v>
      </c>
      <c r="G145" s="16"/>
      <c r="H145" s="16"/>
      <c r="I145" s="16"/>
      <c r="J145" s="24"/>
    </row>
    <row r="146" spans="2:21" x14ac:dyDescent="0.2">
      <c r="B146" s="14"/>
      <c r="C146" s="18"/>
      <c r="D146" s="18"/>
      <c r="E146" s="18" t="s">
        <v>25</v>
      </c>
      <c r="F146" s="17">
        <f t="shared" si="1"/>
        <v>56775000.079999998</v>
      </c>
      <c r="G146" s="16"/>
      <c r="H146" s="16"/>
      <c r="I146" s="16"/>
      <c r="J146" s="24"/>
    </row>
    <row r="147" spans="2:21" x14ac:dyDescent="0.2">
      <c r="B147" s="14"/>
      <c r="C147" s="18"/>
      <c r="D147" s="18"/>
      <c r="E147" s="18" t="s">
        <v>62</v>
      </c>
      <c r="F147" s="17">
        <f t="shared" si="1"/>
        <v>12958093.779999999</v>
      </c>
      <c r="G147" s="17"/>
      <c r="H147" s="17"/>
      <c r="I147" s="17"/>
    </row>
    <row r="148" spans="2:21" x14ac:dyDescent="0.2">
      <c r="B148" s="14"/>
      <c r="C148" s="18"/>
      <c r="D148" s="18"/>
      <c r="E148" s="18" t="s">
        <v>63</v>
      </c>
      <c r="F148" s="17">
        <f t="shared" si="1"/>
        <v>16122596.300000001</v>
      </c>
      <c r="G148" s="17"/>
      <c r="H148" s="17"/>
      <c r="I148" s="17"/>
    </row>
    <row r="149" spans="2:21" x14ac:dyDescent="0.2">
      <c r="B149" s="14"/>
      <c r="C149" s="18"/>
      <c r="D149" s="18"/>
      <c r="E149" s="18" t="s">
        <v>37</v>
      </c>
      <c r="F149" s="17">
        <f t="shared" si="1"/>
        <v>9285166.4000000004</v>
      </c>
      <c r="G149" s="17"/>
      <c r="H149" s="17"/>
      <c r="I149" s="17"/>
    </row>
    <row r="150" spans="2:21" x14ac:dyDescent="0.2">
      <c r="B150" s="14"/>
      <c r="C150" s="18"/>
      <c r="D150" s="18"/>
      <c r="E150" s="18" t="s">
        <v>28</v>
      </c>
      <c r="F150" s="17">
        <f t="shared" si="1"/>
        <v>75630249</v>
      </c>
      <c r="G150" s="17"/>
      <c r="H150" s="17"/>
      <c r="I150" s="17"/>
    </row>
    <row r="151" spans="2:21" x14ac:dyDescent="0.2">
      <c r="B151" s="14"/>
      <c r="C151" s="18"/>
      <c r="D151" s="18"/>
      <c r="E151" s="18" t="s">
        <v>70</v>
      </c>
      <c r="F151" s="17">
        <f t="shared" si="1"/>
        <v>21944746.59</v>
      </c>
      <c r="G151" s="17"/>
      <c r="H151" s="17"/>
      <c r="I151" s="17"/>
    </row>
    <row r="152" spans="2:21" x14ac:dyDescent="0.2">
      <c r="B152" s="14"/>
      <c r="C152" s="18"/>
      <c r="D152" s="18"/>
      <c r="E152" s="18" t="s">
        <v>38</v>
      </c>
      <c r="F152" s="17">
        <f t="shared" si="1"/>
        <v>15035100.25</v>
      </c>
      <c r="G152" s="17"/>
      <c r="H152" s="17"/>
      <c r="I152" s="17"/>
    </row>
    <row r="153" spans="2:21" x14ac:dyDescent="0.2">
      <c r="B153" s="14"/>
      <c r="C153" s="14" t="s">
        <v>10</v>
      </c>
      <c r="D153" s="15"/>
      <c r="E153" s="15"/>
      <c r="F153" s="17"/>
      <c r="G153" s="16"/>
      <c r="H153" s="16"/>
      <c r="I153" s="17">
        <f>SUM(H115:H144)</f>
        <v>3798781168.0700002</v>
      </c>
    </row>
    <row r="154" spans="2:21" x14ac:dyDescent="0.2">
      <c r="B154" s="14"/>
      <c r="C154" s="15"/>
      <c r="D154" s="15"/>
      <c r="E154" s="15"/>
      <c r="F154" s="17"/>
      <c r="G154" s="16"/>
      <c r="H154" s="16"/>
      <c r="I154" s="16"/>
    </row>
    <row r="155" spans="2:21" x14ac:dyDescent="0.2">
      <c r="B155" s="14"/>
      <c r="C155" s="32" t="s">
        <v>17</v>
      </c>
      <c r="D155" s="32"/>
      <c r="E155" s="32"/>
      <c r="F155" s="32"/>
      <c r="G155" s="32"/>
      <c r="H155" s="32"/>
      <c r="I155" s="32"/>
    </row>
    <row r="156" spans="2:21" x14ac:dyDescent="0.2">
      <c r="B156" s="14"/>
      <c r="C156" s="15"/>
      <c r="D156" s="15"/>
      <c r="E156" s="15"/>
      <c r="F156" s="16"/>
      <c r="G156" s="16"/>
      <c r="H156" s="16"/>
      <c r="I156" s="16"/>
    </row>
    <row r="157" spans="2:21" x14ac:dyDescent="0.2">
      <c r="B157" s="7" t="s">
        <v>43</v>
      </c>
      <c r="C157" s="7"/>
      <c r="D157" s="7"/>
      <c r="E157" s="7"/>
      <c r="F157" s="8"/>
      <c r="G157" s="8"/>
      <c r="H157" s="8"/>
      <c r="I157" s="8">
        <f>SUM(G172,G158)</f>
        <v>16827616191.689999</v>
      </c>
    </row>
    <row r="158" spans="2:21" x14ac:dyDescent="0.2">
      <c r="B158" s="14"/>
      <c r="C158" s="14" t="s">
        <v>3</v>
      </c>
      <c r="D158" s="15"/>
      <c r="E158" s="15"/>
      <c r="F158" s="22"/>
      <c r="G158" s="23">
        <f>SUM(F159:F171)</f>
        <v>16827616191.689999</v>
      </c>
      <c r="H158" s="16"/>
      <c r="I158" s="16"/>
    </row>
    <row r="159" spans="2:21" x14ac:dyDescent="0.2">
      <c r="B159" s="14"/>
      <c r="C159" s="18"/>
      <c r="D159" s="18" t="s">
        <v>45</v>
      </c>
      <c r="E159" s="18"/>
      <c r="F159" s="17">
        <v>392857494.50000006</v>
      </c>
      <c r="G159" s="17"/>
      <c r="H159" s="17"/>
      <c r="I159" s="17"/>
    </row>
    <row r="160" spans="2:21" s="3" customFormat="1" x14ac:dyDescent="0.2">
      <c r="B160" s="14"/>
      <c r="C160" s="18"/>
      <c r="D160" s="18" t="s">
        <v>29</v>
      </c>
      <c r="E160" s="18"/>
      <c r="F160" s="17">
        <v>728733331.67999995</v>
      </c>
      <c r="G160" s="17"/>
      <c r="H160" s="17"/>
      <c r="I160" s="17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</row>
    <row r="161" spans="2:21" x14ac:dyDescent="0.2">
      <c r="B161" s="14"/>
      <c r="C161" s="18"/>
      <c r="D161" s="18" t="s">
        <v>36</v>
      </c>
      <c r="E161" s="18"/>
      <c r="F161" s="17">
        <v>948357448.51999998</v>
      </c>
      <c r="G161" s="17"/>
      <c r="H161" s="17"/>
      <c r="I161" s="17"/>
    </row>
    <row r="162" spans="2:21" x14ac:dyDescent="0.2">
      <c r="B162" s="14"/>
      <c r="C162" s="18"/>
      <c r="D162" s="18" t="s">
        <v>44</v>
      </c>
      <c r="E162" s="18"/>
      <c r="F162" s="17">
        <v>3752907507.4699998</v>
      </c>
      <c r="G162" s="17"/>
      <c r="H162" s="17"/>
      <c r="I162" s="17"/>
    </row>
    <row r="163" spans="2:21" ht="11.45" customHeight="1" x14ac:dyDescent="0.2">
      <c r="B163" s="14"/>
      <c r="C163" s="18"/>
      <c r="D163" s="18" t="s">
        <v>31</v>
      </c>
      <c r="E163" s="18"/>
      <c r="F163" s="17">
        <v>567154855</v>
      </c>
      <c r="G163" s="17"/>
      <c r="H163" s="16"/>
      <c r="I163" s="16"/>
    </row>
    <row r="164" spans="2:21" s="3" customFormat="1" ht="11.45" customHeight="1" x14ac:dyDescent="0.2">
      <c r="B164" s="14"/>
      <c r="C164" s="18"/>
      <c r="D164" s="18" t="s">
        <v>46</v>
      </c>
      <c r="E164" s="18"/>
      <c r="F164" s="17">
        <v>1448721725.0699995</v>
      </c>
      <c r="G164" s="17"/>
      <c r="H164" s="16"/>
      <c r="I164" s="16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</row>
    <row r="165" spans="2:21" s="3" customFormat="1" ht="11.45" customHeight="1" x14ac:dyDescent="0.2">
      <c r="B165" s="14"/>
      <c r="C165" s="18"/>
      <c r="D165" s="18" t="s">
        <v>25</v>
      </c>
      <c r="E165" s="18"/>
      <c r="F165" s="17">
        <v>864241667.9799999</v>
      </c>
      <c r="G165" s="17"/>
      <c r="H165" s="16"/>
      <c r="I165" s="16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</row>
    <row r="166" spans="2:21" s="3" customFormat="1" ht="11.45" customHeight="1" x14ac:dyDescent="0.2">
      <c r="B166" s="14"/>
      <c r="C166" s="18"/>
      <c r="D166" s="18" t="s">
        <v>62</v>
      </c>
      <c r="E166" s="18"/>
      <c r="F166" s="17">
        <v>2012514484.78</v>
      </c>
      <c r="G166" s="17"/>
      <c r="H166" s="16"/>
      <c r="I166" s="16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</row>
    <row r="167" spans="2:21" s="3" customFormat="1" ht="11.45" customHeight="1" x14ac:dyDescent="0.2">
      <c r="B167" s="14"/>
      <c r="C167" s="18"/>
      <c r="D167" s="18" t="s">
        <v>63</v>
      </c>
      <c r="E167" s="18"/>
      <c r="F167" s="17">
        <v>2471037822.0499997</v>
      </c>
      <c r="G167" s="17"/>
      <c r="H167" s="16"/>
      <c r="I167" s="16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2:21" s="3" customFormat="1" ht="11.45" customHeight="1" x14ac:dyDescent="0.2">
      <c r="B168" s="14"/>
      <c r="C168" s="18"/>
      <c r="D168" s="18" t="s">
        <v>37</v>
      </c>
      <c r="E168" s="18"/>
      <c r="F168" s="17">
        <v>530462696.30000007</v>
      </c>
      <c r="G168" s="17"/>
      <c r="H168" s="16"/>
      <c r="I168" s="16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</row>
    <row r="169" spans="2:21" s="3" customFormat="1" ht="11.45" customHeight="1" x14ac:dyDescent="0.2">
      <c r="B169" s="14"/>
      <c r="C169" s="18"/>
      <c r="D169" s="18" t="s">
        <v>28</v>
      </c>
      <c r="E169" s="18"/>
      <c r="F169" s="17">
        <v>1126050456</v>
      </c>
      <c r="G169" s="17"/>
      <c r="H169" s="16"/>
      <c r="I169" s="16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</row>
    <row r="170" spans="2:21" x14ac:dyDescent="0.2">
      <c r="B170" s="14"/>
      <c r="C170" s="18"/>
      <c r="D170" s="18" t="s">
        <v>70</v>
      </c>
      <c r="E170" s="18"/>
      <c r="F170" s="17">
        <v>1125619729</v>
      </c>
      <c r="G170" s="17"/>
      <c r="H170" s="17"/>
      <c r="I170" s="17"/>
    </row>
    <row r="171" spans="2:21" s="3" customFormat="1" ht="11.45" customHeight="1" x14ac:dyDescent="0.2">
      <c r="B171" s="14"/>
      <c r="C171" s="18"/>
      <c r="D171" s="18" t="s">
        <v>26</v>
      </c>
      <c r="E171" s="18"/>
      <c r="F171" s="17">
        <v>858956973.34000003</v>
      </c>
      <c r="G171" s="17"/>
      <c r="H171" s="16"/>
      <c r="I171" s="16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</row>
    <row r="172" spans="2:21" s="3" customFormat="1" ht="11.45" customHeight="1" x14ac:dyDescent="0.2">
      <c r="B172" s="14"/>
      <c r="C172" s="14" t="s">
        <v>21</v>
      </c>
      <c r="D172" s="15"/>
      <c r="E172" s="15"/>
      <c r="F172" s="16"/>
      <c r="G172" s="17">
        <v>0</v>
      </c>
      <c r="H172" s="16"/>
      <c r="I172" s="16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2:21" s="3" customFormat="1" ht="11.45" customHeight="1" x14ac:dyDescent="0.2">
      <c r="B173" s="14"/>
      <c r="C173" s="14"/>
      <c r="D173" s="15"/>
      <c r="E173" s="15"/>
      <c r="F173" s="16"/>
      <c r="G173" s="17"/>
      <c r="H173" s="16"/>
      <c r="I173" s="16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</row>
    <row r="174" spans="2:21" s="3" customFormat="1" ht="11.45" customHeight="1" x14ac:dyDescent="0.2">
      <c r="B174" s="14"/>
      <c r="C174" s="15"/>
      <c r="D174" s="15"/>
      <c r="E174" s="15"/>
      <c r="F174" s="16"/>
      <c r="G174" s="17"/>
      <c r="H174" s="16"/>
      <c r="I174" s="16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2:21" s="3" customFormat="1" ht="12" customHeight="1" x14ac:dyDescent="0.2">
      <c r="B175" s="13" t="s">
        <v>24</v>
      </c>
      <c r="C175" s="14" t="s">
        <v>22</v>
      </c>
      <c r="D175" s="15"/>
      <c r="E175" s="15"/>
      <c r="F175" s="16"/>
      <c r="G175" s="17"/>
      <c r="H175" s="17">
        <f>SUM(G182,G179,G176)</f>
        <v>0</v>
      </c>
      <c r="I175" s="17">
        <f>SUM(G176,G182)</f>
        <v>0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</row>
    <row r="176" spans="2:21" s="3" customFormat="1" x14ac:dyDescent="0.2">
      <c r="B176" s="14"/>
      <c r="C176" s="14" t="s">
        <v>3</v>
      </c>
      <c r="D176" s="15"/>
      <c r="E176" s="15"/>
      <c r="F176" s="22"/>
      <c r="G176" s="23">
        <f>SUM(F177:F177)</f>
        <v>0</v>
      </c>
      <c r="H176" s="16"/>
      <c r="I176" s="16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</row>
    <row r="177" spans="2:21" s="3" customFormat="1" x14ac:dyDescent="0.2">
      <c r="B177" s="14"/>
      <c r="C177" s="18"/>
      <c r="D177" s="18"/>
      <c r="E177" s="18"/>
      <c r="F177" s="17">
        <v>0</v>
      </c>
      <c r="G177" s="16"/>
      <c r="H177" s="16"/>
      <c r="I177" s="16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</row>
    <row r="178" spans="2:21" s="3" customFormat="1" x14ac:dyDescent="0.2">
      <c r="B178" s="14"/>
      <c r="C178" s="18"/>
      <c r="D178" s="18"/>
      <c r="E178" s="18"/>
      <c r="F178" s="17"/>
      <c r="G178" s="16"/>
      <c r="H178" s="16"/>
      <c r="I178" s="16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</row>
    <row r="179" spans="2:21" x14ac:dyDescent="0.2">
      <c r="B179" s="14"/>
      <c r="C179" s="25" t="s">
        <v>42</v>
      </c>
      <c r="D179" s="18"/>
      <c r="E179" s="18"/>
      <c r="F179" s="17"/>
      <c r="G179" s="17">
        <f>SUM(F180:F180)</f>
        <v>0</v>
      </c>
      <c r="H179" s="17"/>
      <c r="I179" s="17"/>
    </row>
    <row r="180" spans="2:21" s="3" customFormat="1" x14ac:dyDescent="0.2">
      <c r="B180" s="14"/>
      <c r="C180" s="18"/>
      <c r="D180" s="18"/>
      <c r="E180" s="18"/>
      <c r="F180" s="27">
        <v>0</v>
      </c>
      <c r="G180" s="28"/>
      <c r="H180" s="16"/>
      <c r="I180" s="16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</row>
    <row r="181" spans="2:21" s="3" customFormat="1" x14ac:dyDescent="0.2">
      <c r="B181" s="14"/>
      <c r="C181" s="18"/>
      <c r="D181" s="18"/>
      <c r="E181" s="18"/>
      <c r="F181" s="17"/>
      <c r="G181" s="16"/>
      <c r="H181" s="16"/>
      <c r="I181" s="16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</row>
    <row r="182" spans="2:21" s="3" customFormat="1" x14ac:dyDescent="0.2">
      <c r="B182" s="14"/>
      <c r="C182" s="14" t="s">
        <v>5</v>
      </c>
      <c r="D182" s="15"/>
      <c r="E182" s="15"/>
      <c r="F182" s="23"/>
      <c r="G182" s="23">
        <f>F183</f>
        <v>0</v>
      </c>
      <c r="H182" s="17"/>
      <c r="I182" s="16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</row>
    <row r="183" spans="2:21" s="3" customFormat="1" x14ac:dyDescent="0.2">
      <c r="B183" s="14"/>
      <c r="C183" s="14"/>
      <c r="D183" s="15"/>
      <c r="E183" s="15"/>
      <c r="F183" s="17">
        <v>0</v>
      </c>
      <c r="G183" s="17"/>
      <c r="H183" s="17"/>
      <c r="I183" s="16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</row>
    <row r="184" spans="2:21" s="3" customFormat="1" x14ac:dyDescent="0.2">
      <c r="B184" s="14"/>
      <c r="C184" s="15"/>
      <c r="D184" s="15"/>
      <c r="E184" s="15"/>
      <c r="F184" s="17"/>
      <c r="G184" s="17"/>
      <c r="H184" s="17"/>
      <c r="I184" s="17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</row>
    <row r="185" spans="2:21" s="3" customFormat="1" x14ac:dyDescent="0.2">
      <c r="B185" s="13" t="s">
        <v>7</v>
      </c>
      <c r="C185" s="14" t="s">
        <v>23</v>
      </c>
      <c r="D185" s="15"/>
      <c r="E185" s="15"/>
      <c r="F185" s="17"/>
      <c r="G185" s="17"/>
      <c r="H185" s="17">
        <f>SUM(G186,G201,G202)</f>
        <v>0</v>
      </c>
      <c r="I185" s="17">
        <f>SUM(H185,H201)</f>
        <v>0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</row>
    <row r="186" spans="2:21" s="3" customFormat="1" x14ac:dyDescent="0.2">
      <c r="B186" s="14"/>
      <c r="C186" s="14" t="s">
        <v>3</v>
      </c>
      <c r="D186" s="15"/>
      <c r="E186" s="15"/>
      <c r="F186" s="23"/>
      <c r="G186" s="23">
        <f>SUM(F187:F200)</f>
        <v>0</v>
      </c>
      <c r="H186" s="17"/>
      <c r="I186" s="17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</row>
    <row r="187" spans="2:21" x14ac:dyDescent="0.2">
      <c r="B187" s="14"/>
      <c r="C187" s="18" t="s">
        <v>64</v>
      </c>
      <c r="D187" s="18"/>
      <c r="E187" s="18"/>
      <c r="F187" s="17"/>
      <c r="G187" s="17"/>
      <c r="H187" s="17"/>
      <c r="I187" s="17"/>
    </row>
    <row r="188" spans="2:21" x14ac:dyDescent="0.2">
      <c r="B188" s="14"/>
      <c r="C188" s="18"/>
      <c r="D188" s="18" t="s">
        <v>45</v>
      </c>
      <c r="E188" s="18"/>
      <c r="F188" s="17">
        <v>0</v>
      </c>
      <c r="G188" s="17"/>
      <c r="H188" s="17"/>
      <c r="I188" s="17"/>
    </row>
    <row r="189" spans="2:21" x14ac:dyDescent="0.2">
      <c r="B189" s="14"/>
      <c r="C189" s="18"/>
      <c r="D189" s="18" t="s">
        <v>29</v>
      </c>
      <c r="E189" s="18"/>
      <c r="F189" s="17">
        <v>0</v>
      </c>
      <c r="G189" s="17"/>
      <c r="H189" s="17"/>
      <c r="I189" s="17"/>
    </row>
    <row r="190" spans="2:21" x14ac:dyDescent="0.2">
      <c r="B190" s="14"/>
      <c r="C190" s="18"/>
      <c r="D190" s="18" t="s">
        <v>36</v>
      </c>
      <c r="E190" s="18"/>
      <c r="F190" s="17">
        <v>0</v>
      </c>
      <c r="G190" s="17"/>
      <c r="H190" s="17"/>
      <c r="I190" s="17"/>
    </row>
    <row r="191" spans="2:21" x14ac:dyDescent="0.2">
      <c r="B191" s="14"/>
      <c r="C191" s="18"/>
      <c r="D191" s="18" t="s">
        <v>44</v>
      </c>
      <c r="E191" s="18"/>
      <c r="F191" s="17">
        <v>0</v>
      </c>
      <c r="G191" s="17"/>
      <c r="H191" s="17"/>
      <c r="I191" s="17"/>
    </row>
    <row r="192" spans="2:21" x14ac:dyDescent="0.2">
      <c r="B192" s="14"/>
      <c r="C192" s="18"/>
      <c r="D192" s="18" t="s">
        <v>31</v>
      </c>
      <c r="E192" s="18"/>
      <c r="F192" s="17">
        <v>0</v>
      </c>
      <c r="G192" s="17"/>
      <c r="H192" s="17"/>
      <c r="I192" s="17"/>
    </row>
    <row r="193" spans="2:21" x14ac:dyDescent="0.2">
      <c r="B193" s="14"/>
      <c r="C193" s="18"/>
      <c r="D193" s="18" t="s">
        <v>46</v>
      </c>
      <c r="E193" s="18"/>
      <c r="F193" s="17">
        <v>0</v>
      </c>
      <c r="G193" s="17"/>
      <c r="H193" s="17"/>
      <c r="I193" s="17"/>
    </row>
    <row r="194" spans="2:21" x14ac:dyDescent="0.2">
      <c r="B194" s="14"/>
      <c r="C194" s="18"/>
      <c r="D194" s="18" t="s">
        <v>25</v>
      </c>
      <c r="E194" s="18"/>
      <c r="F194" s="17">
        <v>0</v>
      </c>
      <c r="G194" s="17"/>
      <c r="H194" s="17"/>
      <c r="I194" s="17"/>
    </row>
    <row r="195" spans="2:21" x14ac:dyDescent="0.2">
      <c r="B195" s="14"/>
      <c r="C195" s="18"/>
      <c r="D195" s="18" t="s">
        <v>62</v>
      </c>
      <c r="E195" s="18"/>
      <c r="F195" s="17">
        <v>0</v>
      </c>
      <c r="G195" s="17"/>
      <c r="H195" s="17"/>
      <c r="I195" s="17"/>
    </row>
    <row r="196" spans="2:21" x14ac:dyDescent="0.2">
      <c r="B196" s="14"/>
      <c r="C196" s="18"/>
      <c r="D196" s="18" t="s">
        <v>63</v>
      </c>
      <c r="E196" s="18"/>
      <c r="F196" s="17">
        <v>0</v>
      </c>
      <c r="G196" s="17"/>
      <c r="H196" s="17"/>
      <c r="I196" s="17"/>
    </row>
    <row r="197" spans="2:21" x14ac:dyDescent="0.2">
      <c r="B197" s="14"/>
      <c r="C197" s="18"/>
      <c r="D197" s="18" t="s">
        <v>27</v>
      </c>
      <c r="E197" s="18"/>
      <c r="F197" s="17">
        <v>0</v>
      </c>
      <c r="G197" s="17"/>
      <c r="H197" s="17"/>
      <c r="I197" s="17"/>
    </row>
    <row r="198" spans="2:21" x14ac:dyDescent="0.2">
      <c r="B198" s="14"/>
      <c r="C198" s="18"/>
      <c r="D198" s="18" t="s">
        <v>28</v>
      </c>
      <c r="E198" s="18"/>
      <c r="F198" s="17">
        <v>0</v>
      </c>
      <c r="G198" s="17"/>
      <c r="H198" s="17"/>
      <c r="I198" s="17"/>
    </row>
    <row r="199" spans="2:21" x14ac:dyDescent="0.2">
      <c r="B199" s="14"/>
      <c r="C199" s="18"/>
      <c r="D199" s="18" t="s">
        <v>70</v>
      </c>
      <c r="E199" s="18"/>
      <c r="F199" s="17">
        <v>0</v>
      </c>
      <c r="G199" s="17"/>
      <c r="H199" s="17"/>
      <c r="I199" s="17"/>
    </row>
    <row r="200" spans="2:21" x14ac:dyDescent="0.2">
      <c r="B200" s="14"/>
      <c r="C200" s="18"/>
      <c r="D200" s="18" t="s">
        <v>26</v>
      </c>
      <c r="E200" s="18"/>
      <c r="F200" s="17">
        <v>0</v>
      </c>
      <c r="G200" s="17"/>
      <c r="H200" s="17"/>
      <c r="I200" s="17"/>
    </row>
    <row r="201" spans="2:21" x14ac:dyDescent="0.2">
      <c r="B201" s="14"/>
      <c r="C201" s="14" t="s">
        <v>5</v>
      </c>
      <c r="D201" s="15"/>
      <c r="E201" s="15"/>
      <c r="F201" s="23"/>
      <c r="G201" s="23">
        <f>+F202</f>
        <v>0</v>
      </c>
      <c r="H201" s="17">
        <f>SUM(G201:G202)</f>
        <v>0</v>
      </c>
      <c r="I201" s="17"/>
    </row>
    <row r="202" spans="2:21" x14ac:dyDescent="0.2">
      <c r="B202" s="14"/>
      <c r="C202" s="14"/>
      <c r="D202" s="15"/>
      <c r="E202" s="15"/>
      <c r="F202" s="17">
        <v>0</v>
      </c>
      <c r="G202" s="17"/>
      <c r="H202" s="17"/>
      <c r="I202" s="17"/>
    </row>
    <row r="203" spans="2:21" s="3" customFormat="1" x14ac:dyDescent="0.2">
      <c r="B203" s="14"/>
      <c r="C203" s="15"/>
      <c r="D203" s="15"/>
      <c r="E203" s="15"/>
      <c r="F203" s="16"/>
      <c r="G203" s="16"/>
      <c r="H203" s="16"/>
      <c r="I203" s="16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2:21" x14ac:dyDescent="0.2">
      <c r="B204" s="7" t="s">
        <v>8</v>
      </c>
      <c r="C204" s="9"/>
      <c r="D204" s="9"/>
      <c r="E204" s="9"/>
      <c r="F204" s="10"/>
      <c r="G204" s="10"/>
      <c r="H204" s="10"/>
      <c r="I204" s="8">
        <f>SUM(G205,G219)</f>
        <v>16827616191.689999</v>
      </c>
    </row>
    <row r="205" spans="2:21" x14ac:dyDescent="0.2">
      <c r="B205" s="14"/>
      <c r="C205" s="14" t="s">
        <v>3</v>
      </c>
      <c r="D205" s="15"/>
      <c r="E205" s="15"/>
      <c r="F205" s="23"/>
      <c r="G205" s="23">
        <f>SUM(F206:F218)</f>
        <v>16827616191.689999</v>
      </c>
      <c r="H205" s="17"/>
      <c r="I205" s="17"/>
    </row>
    <row r="206" spans="2:21" s="3" customFormat="1" x14ac:dyDescent="0.2">
      <c r="B206" s="14"/>
      <c r="C206" s="18"/>
      <c r="D206" s="18" t="s">
        <v>45</v>
      </c>
      <c r="E206" s="18"/>
      <c r="F206" s="17">
        <f>+F159-F188</f>
        <v>392857494.50000006</v>
      </c>
      <c r="G206" s="17"/>
      <c r="H206" s="17"/>
      <c r="I206" s="17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2:21" s="3" customFormat="1" x14ac:dyDescent="0.2">
      <c r="B207" s="14"/>
      <c r="C207" s="18"/>
      <c r="D207" s="18" t="s">
        <v>29</v>
      </c>
      <c r="E207" s="18"/>
      <c r="F207" s="17">
        <f t="shared" ref="F207:F218" si="2">+F160-F189</f>
        <v>728733331.67999995</v>
      </c>
      <c r="G207" s="17"/>
      <c r="H207" s="17"/>
      <c r="I207" s="17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2:21" s="3" customFormat="1" x14ac:dyDescent="0.2">
      <c r="B208" s="14"/>
      <c r="C208" s="18"/>
      <c r="D208" s="18" t="s">
        <v>36</v>
      </c>
      <c r="E208" s="18"/>
      <c r="F208" s="17">
        <f t="shared" si="2"/>
        <v>948357448.51999998</v>
      </c>
      <c r="G208" s="17"/>
      <c r="H208" s="17"/>
      <c r="I208" s="17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2:21" s="3" customFormat="1" x14ac:dyDescent="0.2">
      <c r="B209" s="14"/>
      <c r="C209" s="18"/>
      <c r="D209" s="18" t="s">
        <v>44</v>
      </c>
      <c r="E209" s="18"/>
      <c r="F209" s="17">
        <f t="shared" si="2"/>
        <v>3752907507.4699998</v>
      </c>
      <c r="G209" s="17"/>
      <c r="H209" s="17"/>
      <c r="I209" s="17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2:21" s="3" customFormat="1" x14ac:dyDescent="0.2">
      <c r="B210" s="14"/>
      <c r="C210" s="18"/>
      <c r="D210" s="18" t="s">
        <v>31</v>
      </c>
      <c r="E210" s="18"/>
      <c r="F210" s="17">
        <f t="shared" si="2"/>
        <v>567154855</v>
      </c>
      <c r="G210" s="17"/>
      <c r="H210" s="17"/>
      <c r="I210" s="17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2:21" s="3" customFormat="1" x14ac:dyDescent="0.2">
      <c r="B211" s="14"/>
      <c r="C211" s="18"/>
      <c r="D211" s="18" t="s">
        <v>46</v>
      </c>
      <c r="E211" s="18"/>
      <c r="F211" s="17">
        <f t="shared" si="2"/>
        <v>1448721725.0699995</v>
      </c>
      <c r="G211" s="17"/>
      <c r="H211" s="17"/>
      <c r="I211" s="17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2:21" s="3" customFormat="1" x14ac:dyDescent="0.2">
      <c r="B212" s="14"/>
      <c r="C212" s="18"/>
      <c r="D212" s="18" t="s">
        <v>25</v>
      </c>
      <c r="E212" s="18"/>
      <c r="F212" s="17">
        <f t="shared" si="2"/>
        <v>864241667.9799999</v>
      </c>
      <c r="G212" s="17"/>
      <c r="H212" s="17"/>
      <c r="I212" s="17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2:21" s="3" customFormat="1" x14ac:dyDescent="0.2">
      <c r="B213" s="14"/>
      <c r="C213" s="18"/>
      <c r="D213" s="18" t="s">
        <v>62</v>
      </c>
      <c r="E213" s="18"/>
      <c r="F213" s="17">
        <f t="shared" si="2"/>
        <v>2012514484.78</v>
      </c>
      <c r="G213" s="17"/>
      <c r="H213" s="17"/>
      <c r="I213" s="17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2:21" s="3" customFormat="1" x14ac:dyDescent="0.2">
      <c r="B214" s="14"/>
      <c r="C214" s="18"/>
      <c r="D214" s="18" t="s">
        <v>63</v>
      </c>
      <c r="E214" s="18"/>
      <c r="F214" s="17">
        <f t="shared" si="2"/>
        <v>2471037822.0499997</v>
      </c>
      <c r="G214" s="17"/>
      <c r="H214" s="17"/>
      <c r="I214" s="17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2:21" s="3" customFormat="1" x14ac:dyDescent="0.2">
      <c r="B215" s="14"/>
      <c r="C215" s="18"/>
      <c r="D215" s="18" t="s">
        <v>37</v>
      </c>
      <c r="E215" s="18"/>
      <c r="F215" s="17">
        <f t="shared" si="2"/>
        <v>530462696.30000007</v>
      </c>
      <c r="G215" s="17"/>
      <c r="H215" s="17"/>
      <c r="I215" s="17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2:21" s="3" customFormat="1" x14ac:dyDescent="0.2">
      <c r="B216" s="14"/>
      <c r="C216" s="18"/>
      <c r="D216" s="18" t="s">
        <v>28</v>
      </c>
      <c r="E216" s="18"/>
      <c r="F216" s="17">
        <f t="shared" si="2"/>
        <v>1126050456</v>
      </c>
      <c r="G216" s="17"/>
      <c r="H216" s="17"/>
      <c r="I216" s="17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2:21" x14ac:dyDescent="0.2">
      <c r="B217" s="14"/>
      <c r="C217" s="18"/>
      <c r="D217" s="18" t="s">
        <v>70</v>
      </c>
      <c r="E217" s="18"/>
      <c r="F217" s="17">
        <f t="shared" si="2"/>
        <v>1125619729</v>
      </c>
      <c r="G217" s="17"/>
      <c r="H217" s="17"/>
      <c r="I217" s="17"/>
    </row>
    <row r="218" spans="2:21" s="3" customFormat="1" x14ac:dyDescent="0.2">
      <c r="B218" s="14"/>
      <c r="C218" s="18"/>
      <c r="D218" s="18" t="s">
        <v>26</v>
      </c>
      <c r="E218" s="18"/>
      <c r="F218" s="17">
        <f t="shared" si="2"/>
        <v>858956973.34000003</v>
      </c>
      <c r="G218" s="17"/>
      <c r="H218" s="17"/>
      <c r="I218" s="17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</row>
    <row r="219" spans="2:21" s="3" customFormat="1" x14ac:dyDescent="0.2">
      <c r="B219" s="14"/>
      <c r="C219" s="14" t="s">
        <v>21</v>
      </c>
      <c r="D219" s="15"/>
      <c r="E219" s="15"/>
      <c r="F219" s="17"/>
      <c r="G219" s="17">
        <f>+G172+G182-G201</f>
        <v>0</v>
      </c>
      <c r="H219" s="17"/>
      <c r="I219" s="17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</row>
    <row r="220" spans="2:21" s="3" customFormat="1" x14ac:dyDescent="0.2">
      <c r="B220" s="14"/>
      <c r="C220" s="14" t="s">
        <v>9</v>
      </c>
      <c r="D220" s="15"/>
      <c r="E220" s="15"/>
      <c r="F220" s="17"/>
      <c r="G220" s="17"/>
      <c r="H220" s="17"/>
      <c r="I220" s="17">
        <f>+I204</f>
        <v>16827616191.689999</v>
      </c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</row>
    <row r="221" spans="2:21" s="3" customFormat="1" x14ac:dyDescent="0.2">
      <c r="B221" s="14"/>
      <c r="C221" s="15"/>
      <c r="D221" s="15"/>
      <c r="E221" s="15"/>
      <c r="F221" s="16"/>
      <c r="G221" s="16"/>
      <c r="H221" s="16"/>
      <c r="I221" s="16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</row>
    <row r="222" spans="2:21" x14ac:dyDescent="0.2">
      <c r="B222" s="7"/>
      <c r="C222" s="7" t="s">
        <v>11</v>
      </c>
      <c r="D222" s="7"/>
      <c r="E222" s="7"/>
      <c r="F222" s="8"/>
      <c r="G222" s="8"/>
      <c r="H222" s="8"/>
      <c r="I222" s="8">
        <f>SUM(I204,I113)</f>
        <v>20626397359.759998</v>
      </c>
    </row>
    <row r="223" spans="2:21" s="3" customFormat="1" x14ac:dyDescent="0.2">
      <c r="B223" s="14"/>
      <c r="C223" s="20" t="s">
        <v>1</v>
      </c>
      <c r="D223" s="15"/>
      <c r="E223" s="15"/>
      <c r="F223" s="17"/>
      <c r="G223" s="17"/>
      <c r="H223" s="17">
        <f>SUM(G224:G226)</f>
        <v>3798781168.0700002</v>
      </c>
      <c r="I223" s="17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</row>
    <row r="224" spans="2:21" s="3" customFormat="1" x14ac:dyDescent="0.2">
      <c r="B224" s="14"/>
      <c r="C224" s="20"/>
      <c r="D224" s="14" t="s">
        <v>3</v>
      </c>
      <c r="E224" s="15"/>
      <c r="F224" s="17"/>
      <c r="G224" s="17">
        <f>+G115</f>
        <v>3431755840</v>
      </c>
      <c r="H224" s="17"/>
      <c r="I224" s="17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</row>
    <row r="225" spans="2:21" s="3" customFormat="1" x14ac:dyDescent="0.2">
      <c r="B225" s="14"/>
      <c r="C225" s="20"/>
      <c r="D225" s="14" t="s">
        <v>4</v>
      </c>
      <c r="E225" s="15"/>
      <c r="F225" s="17"/>
      <c r="G225" s="17"/>
      <c r="H225" s="17"/>
      <c r="I225" s="17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</row>
    <row r="226" spans="2:21" s="3" customFormat="1" x14ac:dyDescent="0.2">
      <c r="B226" s="14"/>
      <c r="C226" s="20"/>
      <c r="D226" s="14" t="s">
        <v>19</v>
      </c>
      <c r="E226" s="15"/>
      <c r="F226" s="17"/>
      <c r="G226" s="17">
        <f>SUM(F227:F228)</f>
        <v>367025328.06999999</v>
      </c>
      <c r="H226" s="17"/>
      <c r="I226" s="17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</row>
    <row r="227" spans="2:21" s="3" customFormat="1" x14ac:dyDescent="0.2">
      <c r="B227" s="14"/>
      <c r="C227" s="20"/>
      <c r="D227" s="14" t="s">
        <v>21</v>
      </c>
      <c r="E227" s="15"/>
      <c r="F227" s="17">
        <f>+F137</f>
        <v>0</v>
      </c>
      <c r="G227" s="17"/>
      <c r="H227" s="17"/>
      <c r="I227" s="17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</row>
    <row r="228" spans="2:21" s="3" customFormat="1" x14ac:dyDescent="0.2">
      <c r="B228" s="14"/>
      <c r="C228" s="20"/>
      <c r="D228" s="14" t="s">
        <v>3</v>
      </c>
      <c r="E228" s="15"/>
      <c r="F228" s="17">
        <f>+G139</f>
        <v>367025328.06999999</v>
      </c>
      <c r="G228" s="17"/>
      <c r="H228" s="17"/>
      <c r="I228" s="17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</row>
    <row r="229" spans="2:21" s="3" customFormat="1" x14ac:dyDescent="0.2">
      <c r="B229" s="14"/>
      <c r="C229" s="20" t="s">
        <v>2</v>
      </c>
      <c r="D229" s="15"/>
      <c r="E229" s="15"/>
      <c r="F229" s="17"/>
      <c r="G229" s="17">
        <f>SUM(F230:F231)</f>
        <v>16827616191.689999</v>
      </c>
      <c r="H229" s="17">
        <f>+G229</f>
        <v>16827616191.689999</v>
      </c>
      <c r="I229" s="17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2:21" s="3" customFormat="1" x14ac:dyDescent="0.2">
      <c r="B230" s="14"/>
      <c r="C230" s="20"/>
      <c r="D230" s="14" t="s">
        <v>3</v>
      </c>
      <c r="E230" s="15"/>
      <c r="F230" s="17">
        <f>+G205</f>
        <v>16827616191.689999</v>
      </c>
      <c r="G230" s="17"/>
      <c r="H230" s="17"/>
      <c r="I230" s="17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</row>
    <row r="231" spans="2:21" s="3" customFormat="1" x14ac:dyDescent="0.2">
      <c r="B231" s="14"/>
      <c r="C231" s="20"/>
      <c r="D231" s="14" t="s">
        <v>21</v>
      </c>
      <c r="E231" s="15"/>
      <c r="F231" s="17">
        <f>+G219</f>
        <v>0</v>
      </c>
      <c r="G231" s="17"/>
      <c r="H231" s="17"/>
      <c r="I231" s="17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</row>
    <row r="232" spans="2:21" s="3" customFormat="1" x14ac:dyDescent="0.2">
      <c r="B232" s="14"/>
      <c r="C232" s="20"/>
      <c r="D232" s="15"/>
      <c r="E232" s="15"/>
      <c r="F232" s="17"/>
      <c r="G232" s="17"/>
      <c r="H232" s="17"/>
      <c r="I232" s="17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</row>
    <row r="233" spans="2:21" s="3" customFormat="1" x14ac:dyDescent="0.2">
      <c r="B233" s="14"/>
      <c r="C233" s="20" t="s">
        <v>12</v>
      </c>
      <c r="D233" s="15"/>
      <c r="E233" s="15"/>
      <c r="F233" s="17"/>
      <c r="G233" s="17"/>
      <c r="H233" s="17">
        <f>SUM(G234:G238)</f>
        <v>444137967.32999998</v>
      </c>
      <c r="I233" s="17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</row>
    <row r="234" spans="2:21" s="3" customFormat="1" x14ac:dyDescent="0.2">
      <c r="B234" s="14"/>
      <c r="C234" s="15"/>
      <c r="D234" s="14" t="s">
        <v>14</v>
      </c>
      <c r="E234" s="15"/>
      <c r="F234" s="17"/>
      <c r="G234" s="17">
        <v>375859346.32999998</v>
      </c>
      <c r="H234" s="17"/>
      <c r="I234" s="17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</row>
    <row r="235" spans="2:21" s="3" customFormat="1" x14ac:dyDescent="0.2">
      <c r="B235" s="14"/>
      <c r="C235" s="15"/>
      <c r="D235" s="14" t="s">
        <v>3</v>
      </c>
      <c r="E235" s="15"/>
      <c r="F235" s="17"/>
      <c r="G235" s="17"/>
      <c r="H235" s="17"/>
      <c r="I235" s="17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</row>
    <row r="236" spans="2:21" s="3" customFormat="1" x14ac:dyDescent="0.2">
      <c r="B236" s="14"/>
      <c r="C236" s="15"/>
      <c r="D236" s="14" t="s">
        <v>40</v>
      </c>
      <c r="E236" s="15"/>
      <c r="F236" s="17"/>
      <c r="G236" s="17">
        <v>9280000</v>
      </c>
      <c r="H236" s="17"/>
      <c r="I236" s="17"/>
      <c r="J236" s="24"/>
      <c r="K236" s="29"/>
      <c r="L236" s="24"/>
      <c r="M236" s="24"/>
      <c r="N236" s="24"/>
      <c r="O236" s="24"/>
      <c r="P236" s="24"/>
      <c r="Q236" s="24"/>
      <c r="R236" s="24"/>
      <c r="S236" s="24"/>
      <c r="T236" s="24"/>
      <c r="U236" s="24"/>
    </row>
    <row r="237" spans="2:21" s="3" customFormat="1" x14ac:dyDescent="0.2">
      <c r="B237" s="14"/>
      <c r="C237" s="15"/>
      <c r="D237" s="14" t="s">
        <v>39</v>
      </c>
      <c r="E237" s="15"/>
      <c r="F237" s="17"/>
      <c r="G237" s="17">
        <v>58998621</v>
      </c>
      <c r="H237" s="17"/>
      <c r="I237" s="17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</row>
    <row r="238" spans="2:21" s="3" customFormat="1" x14ac:dyDescent="0.2">
      <c r="B238" s="14"/>
      <c r="C238" s="14"/>
      <c r="D238" s="14" t="s">
        <v>4</v>
      </c>
      <c r="E238" s="14"/>
      <c r="F238" s="17"/>
      <c r="G238" s="17">
        <v>0</v>
      </c>
      <c r="H238" s="17"/>
      <c r="I238" s="17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</row>
    <row r="239" spans="2:21" s="3" customFormat="1" x14ac:dyDescent="0.2">
      <c r="B239" s="14"/>
      <c r="C239" s="19" t="s">
        <v>19</v>
      </c>
      <c r="D239" s="19"/>
      <c r="E239" s="19"/>
      <c r="F239" s="17"/>
      <c r="G239" s="17"/>
      <c r="H239" s="17">
        <f>SUM(G240:G241)</f>
        <v>94502405</v>
      </c>
      <c r="I239" s="17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</row>
    <row r="240" spans="2:21" s="3" customFormat="1" x14ac:dyDescent="0.2">
      <c r="B240" s="14"/>
      <c r="C240" s="14"/>
      <c r="D240" s="14" t="s">
        <v>21</v>
      </c>
      <c r="E240" s="14"/>
      <c r="F240" s="17"/>
      <c r="G240" s="17">
        <f>+G95</f>
        <v>0</v>
      </c>
      <c r="H240" s="17"/>
      <c r="I240" s="17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</row>
    <row r="241" spans="2:21" s="3" customFormat="1" x14ac:dyDescent="0.2">
      <c r="B241" s="14"/>
      <c r="C241" s="14"/>
      <c r="D241" s="14" t="s">
        <v>3</v>
      </c>
      <c r="E241" s="14"/>
      <c r="F241" s="17"/>
      <c r="G241" s="17">
        <f>SUM(F242:F242)</f>
        <v>94502405</v>
      </c>
      <c r="H241" s="17"/>
      <c r="I241" s="17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</row>
    <row r="242" spans="2:21" s="3" customFormat="1" x14ac:dyDescent="0.2">
      <c r="B242" s="14"/>
      <c r="C242" s="14"/>
      <c r="D242" s="14"/>
      <c r="E242" s="14" t="s">
        <v>19</v>
      </c>
      <c r="F242" s="17">
        <f>+G97</f>
        <v>94502405</v>
      </c>
      <c r="G242" s="17"/>
      <c r="H242" s="17"/>
      <c r="I242" s="17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</row>
    <row r="243" spans="2:21" s="3" customFormat="1" x14ac:dyDescent="0.2">
      <c r="B243" s="14"/>
      <c r="C243" s="14"/>
      <c r="D243" s="14" t="s">
        <v>47</v>
      </c>
      <c r="E243" s="14"/>
      <c r="F243" s="17"/>
      <c r="G243" s="17">
        <f>+F244</f>
        <v>718827040</v>
      </c>
      <c r="H243" s="17">
        <f>+G243</f>
        <v>718827040</v>
      </c>
      <c r="I243" s="17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</row>
    <row r="244" spans="2:21" s="3" customFormat="1" x14ac:dyDescent="0.2">
      <c r="B244" s="14"/>
      <c r="C244" s="14"/>
      <c r="D244" s="14"/>
      <c r="E244" s="14" t="s">
        <v>1</v>
      </c>
      <c r="F244" s="17">
        <f>+G75</f>
        <v>718827040</v>
      </c>
      <c r="G244" s="17"/>
      <c r="H244" s="17"/>
      <c r="I244" s="17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</row>
    <row r="245" spans="2:21" s="3" customFormat="1" x14ac:dyDescent="0.2">
      <c r="B245" s="14"/>
      <c r="C245" s="14"/>
      <c r="D245" s="19" t="s">
        <v>32</v>
      </c>
      <c r="E245" s="14"/>
      <c r="F245" s="17"/>
      <c r="G245" s="17">
        <f>SUM(F246:F248)</f>
        <v>0</v>
      </c>
      <c r="H245" s="17"/>
      <c r="I245" s="17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</row>
    <row r="246" spans="2:21" s="3" customFormat="1" x14ac:dyDescent="0.2">
      <c r="B246" s="14"/>
      <c r="C246" s="14"/>
      <c r="D246" s="14"/>
      <c r="E246" s="14" t="s">
        <v>33</v>
      </c>
      <c r="F246" s="17">
        <v>0</v>
      </c>
      <c r="G246" s="17"/>
      <c r="H246" s="17"/>
      <c r="I246" s="17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</row>
    <row r="247" spans="2:21" s="3" customFormat="1" x14ac:dyDescent="0.2">
      <c r="B247" s="14"/>
      <c r="C247" s="14"/>
      <c r="D247" s="14"/>
      <c r="E247" s="14" t="s">
        <v>34</v>
      </c>
      <c r="F247" s="17">
        <v>0</v>
      </c>
      <c r="G247" s="17"/>
      <c r="H247" s="17"/>
      <c r="I247" s="17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</row>
    <row r="248" spans="2:21" s="3" customFormat="1" ht="12" customHeight="1" x14ac:dyDescent="0.2">
      <c r="B248" s="14"/>
      <c r="C248" s="14"/>
      <c r="D248" s="14"/>
      <c r="E248" s="14" t="s">
        <v>35</v>
      </c>
      <c r="F248" s="17">
        <v>0</v>
      </c>
      <c r="G248" s="17"/>
      <c r="H248" s="17"/>
      <c r="I248" s="17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</row>
    <row r="249" spans="2:21" x14ac:dyDescent="0.2">
      <c r="B249" s="7"/>
      <c r="C249" s="7" t="s">
        <v>13</v>
      </c>
      <c r="D249" s="7"/>
      <c r="E249" s="7"/>
      <c r="F249" s="8"/>
      <c r="G249" s="8">
        <f>SUM(G234:G248)</f>
        <v>1257467412.3299999</v>
      </c>
      <c r="H249" s="8">
        <f>SUM(H233:H248)</f>
        <v>1257467412.3299999</v>
      </c>
      <c r="I249" s="8"/>
    </row>
    <row r="250" spans="2:21" s="3" customFormat="1" x14ac:dyDescent="0.2">
      <c r="B250" s="14" t="s">
        <v>66</v>
      </c>
      <c r="C250" s="14" t="s">
        <v>67</v>
      </c>
      <c r="D250" s="14"/>
      <c r="E250" s="14"/>
      <c r="F250" s="17"/>
      <c r="G250" s="17"/>
      <c r="H250" s="17"/>
      <c r="I250" s="17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</row>
    <row r="251" spans="2:21" s="3" customFormat="1" x14ac:dyDescent="0.2">
      <c r="B251" s="2"/>
      <c r="C251" s="2"/>
      <c r="D251" s="2"/>
      <c r="E251" s="2"/>
      <c r="F251" s="4"/>
      <c r="G251" s="4"/>
      <c r="H251" s="4"/>
      <c r="I251" s="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</row>
  </sheetData>
  <mergeCells count="5">
    <mergeCell ref="B2:I2"/>
    <mergeCell ref="B3:I3"/>
    <mergeCell ref="B4:I4"/>
    <mergeCell ref="B6:I6"/>
    <mergeCell ref="C155:I155"/>
  </mergeCells>
  <printOptions horizontalCentered="1"/>
  <pageMargins left="0" right="0" top="0.19685039370078741" bottom="0" header="0.31496062992125984" footer="0.6692913385826772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2019</vt:lpstr>
      <vt:lpstr>'Marzo 2019'!Área_de_impresión</vt:lpstr>
      <vt:lpstr>'Marzo 2019'!Títulos_a_imprimir</vt:lpstr>
    </vt:vector>
  </TitlesOfParts>
  <Company>Tesorería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lgbarron</dc:creator>
  <cp:lastModifiedBy>Aaguirre</cp:lastModifiedBy>
  <cp:lastPrinted>2019-05-11T03:33:41Z</cp:lastPrinted>
  <dcterms:created xsi:type="dcterms:W3CDTF">2008-05-23T23:14:19Z</dcterms:created>
  <dcterms:modified xsi:type="dcterms:W3CDTF">2019-05-11T03:34:49Z</dcterms:modified>
</cp:coreProperties>
</file>